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105" windowWidth="9720" windowHeight="10935" tabRatio="659"/>
  </bookViews>
  <sheets>
    <sheet name="Model Course WRC 2016" sheetId="16" r:id="rId1"/>
  </sheets>
  <calcPr calcId="145621"/>
</workbook>
</file>

<file path=xl/calcChain.xml><?xml version="1.0" encoding="utf-8"?>
<calcChain xmlns="http://schemas.openxmlformats.org/spreadsheetml/2006/main">
  <c r="N5" i="16" l="1"/>
  <c r="D13" i="16" l="1"/>
  <c r="D12" i="16"/>
  <c r="H13" i="16"/>
  <c r="H12" i="16"/>
  <c r="H11" i="16"/>
  <c r="H10" i="16"/>
  <c r="H9" i="16"/>
  <c r="H8" i="16"/>
  <c r="H7" i="16"/>
  <c r="D10" i="16"/>
  <c r="G9" i="16"/>
  <c r="K8" i="16"/>
  <c r="D11" i="16"/>
  <c r="D9" i="16"/>
  <c r="D8" i="16"/>
  <c r="D7" i="16"/>
  <c r="E7" i="16" s="1"/>
  <c r="L8" i="16" l="1"/>
  <c r="I8" i="16"/>
  <c r="J8" i="16" s="1"/>
  <c r="J11" i="16"/>
  <c r="I13" i="16"/>
  <c r="J13" i="16" s="1"/>
  <c r="I11" i="16"/>
  <c r="I12" i="16"/>
  <c r="J12" i="16" s="1"/>
  <c r="I9" i="16"/>
  <c r="J9" i="16" s="1"/>
  <c r="I10" i="16"/>
  <c r="J10" i="16" s="1"/>
  <c r="G13" i="16"/>
  <c r="E13" i="16" l="1"/>
  <c r="K13" i="16"/>
  <c r="L13" i="16" s="1"/>
  <c r="G7" i="16" l="1"/>
  <c r="I7" i="16" l="1"/>
  <c r="J7" i="16" s="1"/>
  <c r="K9" i="16" l="1"/>
  <c r="L9" i="16" s="1"/>
  <c r="K12" i="16"/>
  <c r="L12" i="16" s="1"/>
  <c r="K11" i="16"/>
  <c r="L11" i="16" s="1"/>
  <c r="K10" i="16"/>
  <c r="L10" i="16" s="1"/>
  <c r="K7" i="16"/>
  <c r="L7" i="16" s="1"/>
  <c r="G8" i="16" l="1"/>
  <c r="E8" i="16"/>
  <c r="E9" i="16"/>
  <c r="G10" i="16" l="1"/>
  <c r="E10" i="16"/>
  <c r="G11" i="16" l="1"/>
  <c r="E11" i="16"/>
  <c r="G12" i="16" l="1"/>
  <c r="E12" i="16"/>
</calcChain>
</file>

<file path=xl/sharedStrings.xml><?xml version="1.0" encoding="utf-8"?>
<sst xmlns="http://schemas.openxmlformats.org/spreadsheetml/2006/main" count="37" uniqueCount="20">
  <si>
    <t>Č.</t>
  </si>
  <si>
    <t>postup</t>
  </si>
  <si>
    <t>Poznámka</t>
  </si>
  <si>
    <t>Cíl</t>
  </si>
  <si>
    <t>Kód</t>
  </si>
  <si>
    <t>Postup</t>
  </si>
  <si>
    <t>Start</t>
  </si>
  <si>
    <t>Čas</t>
  </si>
  <si>
    <t>Tempo</t>
  </si>
  <si>
    <t>[min/km]</t>
  </si>
  <si>
    <t>[km]</t>
  </si>
  <si>
    <t>Běh</t>
  </si>
  <si>
    <t>přímo</t>
  </si>
  <si>
    <t>reál</t>
  </si>
  <si>
    <t>Celkem</t>
  </si>
  <si>
    <t>Délka</t>
  </si>
  <si>
    <t>Trénink před WRC 2016</t>
  </si>
  <si>
    <t>Spinifex</t>
  </si>
  <si>
    <t>Vyběhnul jsem na dřívější hřbet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</si>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</sst>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>
    <font>
      <sz val="12"/>
      <name val="Times New Roman"/>
      <charset val="238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indexed="17"/>
      <name val="Times New Roman"/>
      <family val="1"/>
      <charset val="238"/>
    </font>
    <font>
      <sz val="12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7" fillId="0" borderId="0"/>
    <xf numFmtId="0" fontId="6" fillId="0" borderId="0"/>
    <xf numFmtId="0" fontId="1" fillId="0" borderId="0"/>
  </cellStyleXfs>
  <cellXfs count="64">
    <xf numFmtId="0" fontId="0" fillId="0" borderId="0" xfId="0"/>
    <xf numFmtId="0" fontId="3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3" fillId="0" borderId="0" xfId="1" applyFont="1" applyAlignment="1">
      <alignment horizontal="left"/>
    </xf>
    <xf numFmtId="0" fontId="3" fillId="0" borderId="0" xfId="1" applyFont="1" applyAlignment="1">
      <alignment horizontal="center"/>
    </xf>
    <xf numFmtId="0" fontId="5" fillId="0" borderId="0" xfId="1" applyFont="1"/>
    <xf numFmtId="21" fontId="2" fillId="0" borderId="0" xfId="1" applyNumberFormat="1"/>
    <xf numFmtId="0" fontId="3" fillId="0" borderId="1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3" fillId="0" borderId="22" xfId="1" applyFont="1" applyBorder="1" applyAlignment="1">
      <alignment horizontal="center"/>
    </xf>
    <xf numFmtId="0" fontId="3" fillId="0" borderId="8" xfId="1" applyFont="1" applyBorder="1" applyAlignment="1">
      <alignment horizontal="left"/>
    </xf>
    <xf numFmtId="0" fontId="3" fillId="0" borderId="22" xfId="1" applyFont="1" applyBorder="1" applyAlignment="1">
      <alignment horizontal="left"/>
    </xf>
    <xf numFmtId="0" fontId="4" fillId="0" borderId="12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21" fontId="4" fillId="0" borderId="24" xfId="1" applyNumberFormat="1" applyFont="1" applyBorder="1" applyAlignment="1">
      <alignment horizontal="center" vertical="center"/>
    </xf>
    <xf numFmtId="164" fontId="4" fillId="0" borderId="12" xfId="1" applyNumberFormat="1" applyFont="1" applyBorder="1" applyAlignment="1">
      <alignment horizontal="center" vertical="center"/>
    </xf>
    <xf numFmtId="21" fontId="4" fillId="0" borderId="14" xfId="1" applyNumberFormat="1" applyFont="1" applyBorder="1" applyAlignment="1">
      <alignment horizontal="center" vertical="center"/>
    </xf>
    <xf numFmtId="21" fontId="3" fillId="0" borderId="14" xfId="1" applyNumberFormat="1" applyFont="1" applyBorder="1" applyAlignment="1">
      <alignment horizontal="center" vertical="center"/>
    </xf>
    <xf numFmtId="0" fontId="2" fillId="0" borderId="25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3" fillId="0" borderId="17" xfId="1" applyFont="1" applyBorder="1" applyAlignment="1">
      <alignment horizontal="center"/>
    </xf>
    <xf numFmtId="0" fontId="3" fillId="0" borderId="18" xfId="1" applyFont="1" applyBorder="1" applyAlignment="1">
      <alignment horizontal="center"/>
    </xf>
    <xf numFmtId="0" fontId="3" fillId="0" borderId="27" xfId="1" applyFont="1" applyBorder="1" applyAlignment="1">
      <alignment horizontal="center"/>
    </xf>
    <xf numFmtId="0" fontId="3" fillId="0" borderId="3" xfId="1" applyFont="1" applyFill="1" applyBorder="1" applyAlignment="1">
      <alignment horizontal="center"/>
    </xf>
    <xf numFmtId="0" fontId="3" fillId="0" borderId="4" xfId="1" applyFont="1" applyFill="1" applyBorder="1" applyAlignment="1">
      <alignment horizontal="center"/>
    </xf>
    <xf numFmtId="0" fontId="3" fillId="0" borderId="7" xfId="1" applyFont="1" applyFill="1" applyBorder="1" applyAlignment="1">
      <alignment horizontal="center"/>
    </xf>
    <xf numFmtId="0" fontId="3" fillId="0" borderId="23" xfId="1" applyFont="1" applyBorder="1" applyAlignment="1">
      <alignment horizontal="center"/>
    </xf>
    <xf numFmtId="0" fontId="3" fillId="0" borderId="21" xfId="1" applyFont="1" applyBorder="1" applyAlignment="1">
      <alignment horizontal="center"/>
    </xf>
    <xf numFmtId="0" fontId="4" fillId="0" borderId="3" xfId="1" applyFont="1" applyFill="1" applyBorder="1" applyAlignment="1">
      <alignment horizontal="center"/>
    </xf>
    <xf numFmtId="0" fontId="4" fillId="0" borderId="5" xfId="1" applyFont="1" applyFill="1" applyBorder="1" applyAlignment="1">
      <alignment horizontal="center"/>
    </xf>
    <xf numFmtId="0" fontId="3" fillId="0" borderId="15" xfId="1" applyFont="1" applyBorder="1" applyAlignment="1">
      <alignment horizontal="center"/>
    </xf>
    <xf numFmtId="0" fontId="3" fillId="0" borderId="19" xfId="1" applyFont="1" applyBorder="1" applyAlignment="1">
      <alignment horizontal="center"/>
    </xf>
    <xf numFmtId="0" fontId="3" fillId="0" borderId="16" xfId="1" applyFont="1" applyFill="1" applyBorder="1" applyAlignment="1">
      <alignment horizontal="center"/>
    </xf>
    <xf numFmtId="0" fontId="3" fillId="0" borderId="9" xfId="1" applyFont="1" applyFill="1" applyBorder="1" applyAlignment="1">
      <alignment horizontal="center" vertical="center"/>
    </xf>
    <xf numFmtId="0" fontId="3" fillId="0" borderId="10" xfId="1" applyFont="1" applyFill="1" applyBorder="1" applyAlignment="1">
      <alignment horizontal="center" vertical="center"/>
    </xf>
    <xf numFmtId="0" fontId="3" fillId="0" borderId="20" xfId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horizontal="center" vertical="center"/>
    </xf>
    <xf numFmtId="0" fontId="4" fillId="0" borderId="11" xfId="1" applyFont="1" applyFill="1" applyBorder="1" applyAlignment="1">
      <alignment horizontal="center" vertical="center"/>
    </xf>
    <xf numFmtId="0" fontId="3" fillId="0" borderId="26" xfId="1" applyFont="1" applyFill="1" applyBorder="1" applyAlignment="1">
      <alignment horizontal="center" vertical="center"/>
    </xf>
    <xf numFmtId="0" fontId="3" fillId="0" borderId="25" xfId="1" applyFont="1" applyBorder="1" applyAlignment="1">
      <alignment horizontal="left" vertical="center"/>
    </xf>
    <xf numFmtId="0" fontId="2" fillId="0" borderId="25" xfId="1" applyFont="1" applyBorder="1" applyAlignment="1">
      <alignment horizontal="left" vertical="center"/>
    </xf>
    <xf numFmtId="164" fontId="2" fillId="0" borderId="25" xfId="1" applyNumberFormat="1" applyFont="1" applyBorder="1" applyAlignment="1">
      <alignment horizontal="center" vertical="center"/>
    </xf>
    <xf numFmtId="164" fontId="3" fillId="0" borderId="0" xfId="1" applyNumberFormat="1" applyFont="1" applyAlignment="1">
      <alignment horizontal="left"/>
    </xf>
    <xf numFmtId="164" fontId="3" fillId="0" borderId="7" xfId="1" applyNumberFormat="1" applyFont="1" applyFill="1" applyBorder="1" applyAlignment="1">
      <alignment horizontal="center"/>
    </xf>
    <xf numFmtId="0" fontId="4" fillId="0" borderId="28" xfId="1" applyFont="1" applyBorder="1" applyAlignment="1">
      <alignment horizontal="center" vertical="center"/>
    </xf>
    <xf numFmtId="0" fontId="4" fillId="0" borderId="29" xfId="1" applyFont="1" applyBorder="1" applyAlignment="1">
      <alignment horizontal="center" vertical="center"/>
    </xf>
    <xf numFmtId="21" fontId="4" fillId="0" borderId="30" xfId="1" applyNumberFormat="1" applyFont="1" applyBorder="1" applyAlignment="1">
      <alignment horizontal="center" vertical="center"/>
    </xf>
    <xf numFmtId="164" fontId="4" fillId="0" borderId="28" xfId="1" applyNumberFormat="1" applyFont="1" applyBorder="1" applyAlignment="1">
      <alignment horizontal="center" vertical="center"/>
    </xf>
    <xf numFmtId="21" fontId="4" fillId="0" borderId="31" xfId="1" applyNumberFormat="1" applyFont="1" applyBorder="1" applyAlignment="1">
      <alignment horizontal="center" vertical="center"/>
    </xf>
    <xf numFmtId="21" fontId="3" fillId="0" borderId="31" xfId="1" applyNumberFormat="1" applyFont="1" applyBorder="1" applyAlignment="1">
      <alignment horizontal="center" vertical="center"/>
    </xf>
    <xf numFmtId="0" fontId="4" fillId="0" borderId="32" xfId="1" applyFont="1" applyBorder="1" applyAlignment="1">
      <alignment horizontal="left" vertical="center"/>
    </xf>
    <xf numFmtId="0" fontId="2" fillId="0" borderId="32" xfId="1" applyFont="1" applyBorder="1" applyAlignment="1">
      <alignment horizontal="center" vertical="center"/>
    </xf>
    <xf numFmtId="0" fontId="4" fillId="2" borderId="33" xfId="1" applyFont="1" applyFill="1" applyBorder="1" applyAlignment="1">
      <alignment horizontal="center" vertical="center"/>
    </xf>
    <xf numFmtId="0" fontId="4" fillId="2" borderId="34" xfId="1" applyFont="1" applyFill="1" applyBorder="1" applyAlignment="1">
      <alignment horizontal="center" vertical="center"/>
    </xf>
    <xf numFmtId="21" fontId="4" fillId="2" borderId="35" xfId="1" applyNumberFormat="1" applyFont="1" applyFill="1" applyBorder="1" applyAlignment="1">
      <alignment horizontal="center" vertical="center"/>
    </xf>
    <xf numFmtId="21" fontId="4" fillId="2" borderId="36" xfId="1" applyNumberFormat="1" applyFont="1" applyFill="1" applyBorder="1" applyAlignment="1">
      <alignment horizontal="center" vertical="center"/>
    </xf>
    <xf numFmtId="164" fontId="4" fillId="2" borderId="33" xfId="1" applyNumberFormat="1" applyFont="1" applyFill="1" applyBorder="1" applyAlignment="1">
      <alignment horizontal="center" vertical="center"/>
    </xf>
    <xf numFmtId="21" fontId="3" fillId="2" borderId="36" xfId="1" applyNumberFormat="1" applyFont="1" applyFill="1" applyBorder="1" applyAlignment="1">
      <alignment horizontal="center" vertical="center"/>
    </xf>
    <xf numFmtId="164" fontId="3" fillId="2" borderId="33" xfId="1" applyNumberFormat="1" applyFont="1" applyFill="1" applyBorder="1" applyAlignment="1">
      <alignment horizontal="center" vertical="center"/>
    </xf>
    <xf numFmtId="21" fontId="3" fillId="3" borderId="36" xfId="1" applyNumberFormat="1" applyFont="1" applyFill="1" applyBorder="1" applyAlignment="1">
      <alignment horizontal="center" vertical="center"/>
    </xf>
    <xf numFmtId="20" fontId="3" fillId="2" borderId="37" xfId="1" applyNumberFormat="1" applyFont="1" applyFill="1" applyBorder="1" applyAlignment="1">
      <alignment horizontal="left" vertical="center" wrapText="1"/>
    </xf>
    <xf numFmtId="164" fontId="2" fillId="2" borderId="37" xfId="1" applyNumberFormat="1" applyFont="1" applyFill="1" applyBorder="1" applyAlignment="1">
      <alignment horizontal="center" vertical="center"/>
    </xf>
  </cellXfs>
  <cellStyles count="5">
    <cellStyle name="Normal" xfId="0" builtinId="0"/>
    <cellStyle name="Normální 2" xfId="2"/>
    <cellStyle name="Normální 3" xfId="3"/>
    <cellStyle name="Normální 3 2" xfId="4"/>
    <cellStyle name="normální_KRK_Zavod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tabSelected="1" zoomScaleNormal="100" workbookViewId="0">
      <selection activeCell="P25" sqref="P25"/>
    </sheetView>
  </sheetViews>
  <sheetFormatPr defaultColWidth="8" defaultRowHeight="15"/>
  <cols>
    <col min="1" max="1" width="3.625" style="2" customWidth="1"/>
    <col min="2" max="2" width="7" style="2" customWidth="1"/>
    <col min="3" max="3" width="7.375" style="2" customWidth="1"/>
    <col min="4" max="4" width="6" style="2" customWidth="1"/>
    <col min="5" max="5" width="7.125" style="2" customWidth="1"/>
    <col min="6" max="6" width="6" style="2" customWidth="1"/>
    <col min="7" max="7" width="7.125" style="2" customWidth="1"/>
    <col min="8" max="8" width="7.375" style="2" customWidth="1"/>
    <col min="9" max="9" width="7.125" style="2" customWidth="1"/>
    <col min="10" max="10" width="8.125" style="2" customWidth="1"/>
    <col min="11" max="11" width="6.375" style="2" customWidth="1"/>
    <col min="12" max="12" width="7.5" style="2" customWidth="1"/>
    <col min="13" max="13" width="27.125" style="2" customWidth="1"/>
    <col min="14" max="14" width="6.75" style="2" customWidth="1"/>
    <col min="15" max="15" width="8" style="1"/>
    <col min="16" max="16384" width="8" style="2"/>
  </cols>
  <sheetData>
    <row r="1" spans="1:15" ht="21" customHeight="1">
      <c r="A1" s="1" t="s">
        <v>16</v>
      </c>
    </row>
    <row r="2" spans="1:15" ht="21" customHeight="1" thickBot="1">
      <c r="A2" s="3"/>
    </row>
    <row r="3" spans="1:15" s="1" customFormat="1" ht="21" customHeight="1">
      <c r="A3" s="8"/>
      <c r="B3" s="9"/>
      <c r="C3" s="10" t="s">
        <v>7</v>
      </c>
      <c r="D3" s="11" t="s">
        <v>5</v>
      </c>
      <c r="E3" s="12" t="s">
        <v>12</v>
      </c>
      <c r="F3" s="11" t="s">
        <v>5</v>
      </c>
      <c r="G3" s="12" t="s">
        <v>13</v>
      </c>
      <c r="H3" s="10" t="s">
        <v>7</v>
      </c>
      <c r="I3" s="13" t="s">
        <v>14</v>
      </c>
      <c r="J3" s="12" t="s">
        <v>12</v>
      </c>
      <c r="K3" s="11" t="s">
        <v>14</v>
      </c>
      <c r="L3" s="12" t="s">
        <v>13</v>
      </c>
      <c r="M3" s="32"/>
      <c r="N3" s="10"/>
    </row>
    <row r="4" spans="1:15" s="1" customFormat="1" ht="21" customHeight="1">
      <c r="A4" s="22" t="s">
        <v>0</v>
      </c>
      <c r="B4" s="23" t="s">
        <v>4</v>
      </c>
      <c r="C4" s="24" t="s">
        <v>1</v>
      </c>
      <c r="D4" s="28" t="s">
        <v>15</v>
      </c>
      <c r="E4" s="29" t="s">
        <v>8</v>
      </c>
      <c r="F4" s="28" t="s">
        <v>15</v>
      </c>
      <c r="G4" s="29" t="s">
        <v>8</v>
      </c>
      <c r="H4" s="24" t="s">
        <v>19</v>
      </c>
      <c r="I4" s="28" t="s">
        <v>15</v>
      </c>
      <c r="J4" s="29" t="s">
        <v>8</v>
      </c>
      <c r="K4" s="28" t="s">
        <v>15</v>
      </c>
      <c r="L4" s="29" t="s">
        <v>8</v>
      </c>
      <c r="M4" s="33" t="s">
        <v>2</v>
      </c>
      <c r="N4" s="24" t="s">
        <v>11</v>
      </c>
    </row>
    <row r="5" spans="1:15" s="1" customFormat="1" ht="21" customHeight="1" thickBot="1">
      <c r="A5" s="25"/>
      <c r="B5" s="26"/>
      <c r="C5" s="27"/>
      <c r="D5" s="30" t="s">
        <v>10</v>
      </c>
      <c r="E5" s="31" t="s">
        <v>9</v>
      </c>
      <c r="F5" s="30" t="s">
        <v>10</v>
      </c>
      <c r="G5" s="31" t="s">
        <v>9</v>
      </c>
      <c r="H5" s="27"/>
      <c r="I5" s="30" t="s">
        <v>10</v>
      </c>
      <c r="J5" s="31" t="s">
        <v>9</v>
      </c>
      <c r="K5" s="30" t="s">
        <v>10</v>
      </c>
      <c r="L5" s="31" t="s">
        <v>9</v>
      </c>
      <c r="M5" s="34"/>
      <c r="N5" s="45">
        <f>SUM(N6:N13)</f>
        <v>2.9620000000000002</v>
      </c>
    </row>
    <row r="6" spans="1:15" s="1" customFormat="1" ht="21" customHeight="1">
      <c r="A6" s="35"/>
      <c r="B6" s="36" t="s">
        <v>6</v>
      </c>
      <c r="C6" s="37"/>
      <c r="D6" s="38"/>
      <c r="E6" s="39"/>
      <c r="F6" s="38"/>
      <c r="G6" s="39"/>
      <c r="H6" s="37"/>
      <c r="I6" s="38"/>
      <c r="J6" s="39"/>
      <c r="K6" s="38"/>
      <c r="L6" s="39"/>
      <c r="M6" s="40"/>
      <c r="N6" s="40"/>
    </row>
    <row r="7" spans="1:15" ht="21" customHeight="1">
      <c r="A7" s="14">
        <v>1</v>
      </c>
      <c r="B7" s="15">
        <v>3</v>
      </c>
      <c r="C7" s="16">
        <v>2.4768518518518516E-3</v>
      </c>
      <c r="D7" s="17">
        <f>0.25*1.3</f>
        <v>0.32500000000000001</v>
      </c>
      <c r="E7" s="18">
        <f>C7/D7</f>
        <v>7.6210826210826197E-3</v>
      </c>
      <c r="F7" s="17">
        <v>0.32900000000000001</v>
      </c>
      <c r="G7" s="18">
        <f>C7/F7</f>
        <v>7.5284250816165703E-3</v>
      </c>
      <c r="H7" s="16">
        <f>SUM(C7)</f>
        <v>2.4768518518518516E-3</v>
      </c>
      <c r="I7" s="17">
        <f>D7</f>
        <v>0.32500000000000001</v>
      </c>
      <c r="J7" s="19">
        <f>H7/I7</f>
        <v>7.6210826210826197E-3</v>
      </c>
      <c r="K7" s="17">
        <f>F7</f>
        <v>0.32900000000000001</v>
      </c>
      <c r="L7" s="19">
        <f>H7/K7</f>
        <v>7.5284250816165703E-3</v>
      </c>
      <c r="M7" s="41"/>
      <c r="N7" s="43">
        <v>0.26200000000000001</v>
      </c>
      <c r="O7" s="4"/>
    </row>
    <row r="8" spans="1:15" ht="21" customHeight="1">
      <c r="A8" s="14">
        <v>2</v>
      </c>
      <c r="B8" s="15">
        <v>7</v>
      </c>
      <c r="C8" s="16">
        <v>7.9282407407407409E-3</v>
      </c>
      <c r="D8" s="17">
        <f>2.3*0.25</f>
        <v>0.57499999999999996</v>
      </c>
      <c r="E8" s="18">
        <f>C8/D8</f>
        <v>1.3788244766505637E-2</v>
      </c>
      <c r="F8" s="17">
        <v>0.72899999999999998</v>
      </c>
      <c r="G8" s="18">
        <f t="shared" ref="G8:G12" si="0">C8/F8</f>
        <v>1.0875501701976325E-2</v>
      </c>
      <c r="H8" s="16">
        <f>SUM(C$7:C8)</f>
        <v>1.0405092592592593E-2</v>
      </c>
      <c r="I8" s="17">
        <f>SUM(D$7:D8)</f>
        <v>0.89999999999999991</v>
      </c>
      <c r="J8" s="19">
        <f>H8/I8</f>
        <v>1.1561213991769549E-2</v>
      </c>
      <c r="K8" s="17">
        <f>SUM(F$7:F8)</f>
        <v>1.0580000000000001</v>
      </c>
      <c r="L8" s="19">
        <f>H8/K8</f>
        <v>9.8346810894069867E-3</v>
      </c>
      <c r="M8" s="42" t="s">
        <v>18</v>
      </c>
      <c r="N8" s="20">
        <v>0.3</v>
      </c>
      <c r="O8" s="4"/>
    </row>
    <row r="9" spans="1:15" ht="21" customHeight="1">
      <c r="A9" s="14">
        <v>3</v>
      </c>
      <c r="B9" s="15">
        <v>10</v>
      </c>
      <c r="C9" s="16">
        <v>9.9537037037037042E-3</v>
      </c>
      <c r="D9" s="17">
        <f t="shared" ref="D9:D11" si="1">2.3*0.25</f>
        <v>0.57499999999999996</v>
      </c>
      <c r="E9" s="18">
        <f t="shared" ref="E9:E12" si="2">C9/D9</f>
        <v>1.7310789049919485E-2</v>
      </c>
      <c r="F9" s="17">
        <v>0.74199999999999999</v>
      </c>
      <c r="G9" s="18">
        <f>C9/F9</f>
        <v>1.3414695018468604E-2</v>
      </c>
      <c r="H9" s="16">
        <f>SUM(C$7:C9)</f>
        <v>2.0358796296296298E-2</v>
      </c>
      <c r="I9" s="17">
        <f>SUM(D$7:D9)</f>
        <v>1.4749999999999999</v>
      </c>
      <c r="J9" s="19">
        <f t="shared" ref="J9:J13" si="3">H9/I9</f>
        <v>1.3802573760200882E-2</v>
      </c>
      <c r="K9" s="17">
        <f>SUM(F$7:F9)</f>
        <v>1.8</v>
      </c>
      <c r="L9" s="19">
        <f t="shared" ref="L9:L13" si="4">H9/K9</f>
        <v>1.1310442386831277E-2</v>
      </c>
      <c r="M9" s="42"/>
      <c r="N9" s="20">
        <v>0.3</v>
      </c>
      <c r="O9" s="4"/>
    </row>
    <row r="10" spans="1:15" ht="21" customHeight="1">
      <c r="A10" s="14">
        <v>4</v>
      </c>
      <c r="B10" s="15">
        <v>13</v>
      </c>
      <c r="C10" s="16">
        <v>2.2222222222222222E-3</v>
      </c>
      <c r="D10" s="17">
        <f>1.5*0.25</f>
        <v>0.375</v>
      </c>
      <c r="E10" s="18">
        <f t="shared" si="2"/>
        <v>5.9259259259259256E-3</v>
      </c>
      <c r="F10" s="17">
        <v>0.57299999999999995</v>
      </c>
      <c r="G10" s="18">
        <f t="shared" si="0"/>
        <v>3.8782237735117317E-3</v>
      </c>
      <c r="H10" s="16">
        <f>SUM(C$7:C10)</f>
        <v>2.2581018518518521E-2</v>
      </c>
      <c r="I10" s="17">
        <f>SUM(D$7:D10)</f>
        <v>1.8499999999999999</v>
      </c>
      <c r="J10" s="19">
        <f t="shared" si="3"/>
        <v>1.2205955955955958E-2</v>
      </c>
      <c r="K10" s="17">
        <f>SUM(F$7:F10)</f>
        <v>2.3730000000000002</v>
      </c>
      <c r="L10" s="19">
        <f t="shared" si="4"/>
        <v>9.5158105851321194E-3</v>
      </c>
      <c r="M10" s="42"/>
      <c r="N10" s="20">
        <v>0.2</v>
      </c>
      <c r="O10" s="4"/>
    </row>
    <row r="11" spans="1:15" ht="21" customHeight="1">
      <c r="A11" s="14">
        <v>5</v>
      </c>
      <c r="B11" s="21" t="s">
        <v>17</v>
      </c>
      <c r="C11" s="16">
        <v>3.9467592592592592E-3</v>
      </c>
      <c r="D11" s="17">
        <f t="shared" si="1"/>
        <v>0.57499999999999996</v>
      </c>
      <c r="E11" s="18">
        <f t="shared" si="2"/>
        <v>6.863929146537843E-3</v>
      </c>
      <c r="F11" s="17">
        <v>0.68899999999999995</v>
      </c>
      <c r="G11" s="18">
        <f t="shared" si="0"/>
        <v>5.7282427565446435E-3</v>
      </c>
      <c r="H11" s="16">
        <f>SUM(C$7:C11)</f>
        <v>2.6527777777777782E-2</v>
      </c>
      <c r="I11" s="17">
        <f>SUM(D$7:D11)</f>
        <v>2.4249999999999998</v>
      </c>
      <c r="J11" s="19">
        <f t="shared" si="3"/>
        <v>1.0939289805269189E-2</v>
      </c>
      <c r="K11" s="17">
        <f>SUM(F$7:F11)</f>
        <v>3.0620000000000003</v>
      </c>
      <c r="L11" s="19">
        <f t="shared" si="4"/>
        <v>8.6635459757602156E-3</v>
      </c>
      <c r="M11" s="42"/>
      <c r="N11" s="20">
        <v>0.7</v>
      </c>
      <c r="O11" s="4"/>
    </row>
    <row r="12" spans="1:15" ht="21" customHeight="1" thickBot="1">
      <c r="A12" s="46">
        <v>6</v>
      </c>
      <c r="B12" s="47">
        <v>9</v>
      </c>
      <c r="C12" s="48">
        <v>3.5879629629629629E-3</v>
      </c>
      <c r="D12" s="49">
        <f>0.7*0.25</f>
        <v>0.17499999999999999</v>
      </c>
      <c r="E12" s="50">
        <f t="shared" si="2"/>
        <v>2.0502645502645505E-2</v>
      </c>
      <c r="F12" s="49">
        <v>0.27400000000000002</v>
      </c>
      <c r="G12" s="50">
        <f t="shared" si="0"/>
        <v>1.3094755339280886E-2</v>
      </c>
      <c r="H12" s="48">
        <f>SUM(C$7:C12)</f>
        <v>3.0115740740740745E-2</v>
      </c>
      <c r="I12" s="49">
        <f>SUM(D$7:D12)</f>
        <v>2.5999999999999996</v>
      </c>
      <c r="J12" s="51">
        <f t="shared" si="3"/>
        <v>1.1582977207977211E-2</v>
      </c>
      <c r="K12" s="49">
        <f>SUM(F$7:F12)</f>
        <v>3.3360000000000003</v>
      </c>
      <c r="L12" s="51">
        <f t="shared" si="4"/>
        <v>9.0275002220445866E-3</v>
      </c>
      <c r="M12" s="52"/>
      <c r="N12" s="53">
        <v>0.1</v>
      </c>
      <c r="O12" s="4"/>
    </row>
    <row r="13" spans="1:15" ht="21" customHeight="1" thickBot="1">
      <c r="A13" s="54" t="s">
        <v>3</v>
      </c>
      <c r="B13" s="55"/>
      <c r="C13" s="56">
        <v>7.951388888888888E-3</v>
      </c>
      <c r="D13" s="54">
        <f>5.3*0.25</f>
        <v>1.325</v>
      </c>
      <c r="E13" s="57">
        <f>C13/D13</f>
        <v>6.0010482180293499E-3</v>
      </c>
      <c r="F13" s="58">
        <v>1.5</v>
      </c>
      <c r="G13" s="59">
        <f>C13/F13</f>
        <v>5.3009259259259251E-3</v>
      </c>
      <c r="H13" s="56">
        <f>SUM(C$7:C13)</f>
        <v>3.8067129629629631E-2</v>
      </c>
      <c r="I13" s="60">
        <f>SUM(D$7:D13)</f>
        <v>3.9249999999999998</v>
      </c>
      <c r="J13" s="61">
        <f t="shared" si="3"/>
        <v>9.6986317527718805E-3</v>
      </c>
      <c r="K13" s="58">
        <f>SUM(F$7:F13)</f>
        <v>4.8360000000000003</v>
      </c>
      <c r="L13" s="59">
        <f t="shared" si="4"/>
        <v>7.8716148944643575E-3</v>
      </c>
      <c r="M13" s="62"/>
      <c r="N13" s="63">
        <v>1.1000000000000001</v>
      </c>
      <c r="O13" s="44"/>
    </row>
    <row r="14" spans="1:15">
      <c r="A14" s="4"/>
      <c r="B14" s="3"/>
      <c r="C14" s="3"/>
      <c r="H14" s="3"/>
      <c r="M14" s="3"/>
      <c r="N14" s="3"/>
    </row>
    <row r="15" spans="1:15">
      <c r="A15" s="4"/>
      <c r="B15" s="3"/>
      <c r="C15" s="3"/>
      <c r="H15" s="3"/>
      <c r="M15" s="3"/>
      <c r="N15" s="3"/>
    </row>
    <row r="16" spans="1:15">
      <c r="A16" s="4"/>
      <c r="B16" s="3"/>
      <c r="C16" s="3"/>
      <c r="H16" s="3"/>
      <c r="M16" s="3"/>
      <c r="N16" s="3"/>
    </row>
    <row r="17" spans="1:14">
      <c r="A17" s="4"/>
      <c r="B17" s="3"/>
      <c r="C17" s="3"/>
      <c r="H17" s="3"/>
      <c r="M17" s="7"/>
      <c r="N17" s="3"/>
    </row>
    <row r="18" spans="1:14">
      <c r="A18" s="5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>
      <c r="A21" s="6"/>
      <c r="N21" s="7"/>
    </row>
    <row r="22" spans="1:14">
      <c r="A22" s="6"/>
      <c r="M22" s="7"/>
      <c r="N22" s="7"/>
    </row>
    <row r="23" spans="1:14">
      <c r="A23" s="6"/>
      <c r="M23" s="7"/>
      <c r="N23" s="7"/>
    </row>
    <row r="24" spans="1:14">
      <c r="A24" s="6"/>
      <c r="M24" s="7"/>
      <c r="N24" s="7"/>
    </row>
    <row r="25" spans="1:14">
      <c r="A25" s="6"/>
      <c r="M25" s="7"/>
      <c r="N25" s="7"/>
    </row>
    <row r="26" spans="1:14">
      <c r="A26" s="6"/>
      <c r="M26" s="7"/>
      <c r="N26" s="7"/>
    </row>
    <row r="27" spans="1:14">
      <c r="A27" s="6"/>
      <c r="M27" s="7"/>
      <c r="N27" s="7"/>
    </row>
    <row r="28" spans="1:14">
      <c r="A28" s="6"/>
      <c r="M28" s="7"/>
      <c r="N28" s="7"/>
    </row>
    <row r="29" spans="1:14">
      <c r="A29" s="6"/>
      <c r="M29" s="7"/>
      <c r="N29" s="7"/>
    </row>
    <row r="30" spans="1:14">
      <c r="A30" s="6"/>
      <c r="M30" s="7"/>
      <c r="N30" s="7"/>
    </row>
    <row r="31" spans="1:14">
      <c r="A31" s="6"/>
      <c r="M31" s="7"/>
      <c r="N31" s="7"/>
    </row>
    <row r="32" spans="1:14">
      <c r="A32" s="6"/>
      <c r="M32" s="7"/>
      <c r="N32" s="7"/>
    </row>
    <row r="33" spans="1:14">
      <c r="A33" s="6"/>
      <c r="M33" s="7"/>
      <c r="N33" s="7"/>
    </row>
    <row r="34" spans="1:14">
      <c r="A34" s="6"/>
      <c r="M34" s="7"/>
      <c r="N34" s="7"/>
    </row>
    <row r="35" spans="1:14">
      <c r="A35" s="6"/>
      <c r="M35" s="7"/>
      <c r="N35" s="7"/>
    </row>
    <row r="36" spans="1:14">
      <c r="A36" s="6"/>
      <c r="M36" s="7"/>
      <c r="N36" s="7"/>
    </row>
    <row r="37" spans="1:14">
      <c r="A37" s="6"/>
      <c r="M37" s="7"/>
      <c r="N37" s="7"/>
    </row>
    <row r="38" spans="1:14">
      <c r="A38" s="6"/>
      <c r="M38" s="7"/>
      <c r="N38" s="7"/>
    </row>
    <row r="39" spans="1:14">
      <c r="A39" s="6"/>
      <c r="M39" s="7"/>
      <c r="N39" s="7"/>
    </row>
    <row r="40" spans="1:14">
      <c r="A40" s="6"/>
      <c r="M40" s="7"/>
      <c r="N40" s="7"/>
    </row>
    <row r="41" spans="1:14">
      <c r="A41" s="6"/>
      <c r="M41" s="7"/>
      <c r="N41" s="7"/>
    </row>
    <row r="42" spans="1:14">
      <c r="A42" s="6"/>
      <c r="M42" s="7"/>
      <c r="N42" s="7"/>
    </row>
    <row r="43" spans="1:14">
      <c r="A43" s="6"/>
      <c r="M43" s="7"/>
      <c r="N43" s="7"/>
    </row>
    <row r="44" spans="1:14">
      <c r="A44" s="6"/>
      <c r="M44" s="7"/>
      <c r="N44" s="7"/>
    </row>
    <row r="45" spans="1:14">
      <c r="A45" s="6"/>
      <c r="M45" s="7"/>
      <c r="N45" s="7"/>
    </row>
    <row r="46" spans="1:14">
      <c r="A46" s="6"/>
      <c r="M46" s="7"/>
      <c r="N46" s="7"/>
    </row>
    <row r="47" spans="1:14">
      <c r="A47" s="6"/>
      <c r="M47" s="7"/>
      <c r="N47" s="7"/>
    </row>
    <row r="49" spans="1:1">
      <c r="A49" s="3"/>
    </row>
  </sheetData>
  <pageMargins left="0.39370078740157483" right="0.39370078740157483" top="0.39370078740157483" bottom="0.19685039370078741" header="0.39370078740157483" footer="0.39370078740157483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Model Course WRC 2016</vt:lpstr>
    </vt:vector>
  </TitlesOfParts>
  <Company>CHEMOPETROL,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tojnar</dc:creator>
  <cp:lastModifiedBy>Jan Tojnar</cp:lastModifiedBy>
  <cp:lastPrinted>2015-07-09T07:29:39Z</cp:lastPrinted>
  <dcterms:created xsi:type="dcterms:W3CDTF">2010-06-11T12:38:30Z</dcterms:created>
  <dcterms:modified xsi:type="dcterms:W3CDTF">2016-08-20T20:36:08Z</dcterms:modified>
</cp:coreProperties>
</file>