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900" activeTab="0"/>
  </bookViews>
  <sheets>
    <sheet name="Plán výletu Svalbard 2013" sheetId="1" r:id="rId1"/>
  </sheets>
  <definedNames/>
  <calcPr fullCalcOnLoad="1"/>
</workbook>
</file>

<file path=xl/sharedStrings.xml><?xml version="1.0" encoding="utf-8"?>
<sst xmlns="http://schemas.openxmlformats.org/spreadsheetml/2006/main" count="240" uniqueCount="137">
  <si>
    <t>Den</t>
  </si>
  <si>
    <t>Snídaně</t>
  </si>
  <si>
    <t>Svačina</t>
  </si>
  <si>
    <t>Oběd</t>
  </si>
  <si>
    <t>Večeře</t>
  </si>
  <si>
    <t>čaj</t>
  </si>
  <si>
    <t>Delissa</t>
  </si>
  <si>
    <t>Tofifí</t>
  </si>
  <si>
    <t>Denní program</t>
  </si>
  <si>
    <t>Večeře v Oslo</t>
  </si>
  <si>
    <t>Snídaně v Oslo</t>
  </si>
  <si>
    <t>Oběd v Oslo</t>
  </si>
  <si>
    <r>
      <t>13:55</t>
    </r>
    <r>
      <rPr>
        <sz val="11"/>
        <rFont val="Times New Roman"/>
        <family val="1"/>
      </rPr>
      <t xml:space="preserve"> odlet z Osla, </t>
    </r>
    <r>
      <rPr>
        <b/>
        <sz val="11"/>
        <rFont val="Times New Roman"/>
        <family val="1"/>
      </rPr>
      <t>15:45</t>
    </r>
    <r>
      <rPr>
        <sz val="11"/>
        <rFont val="Times New Roman"/>
        <family val="1"/>
      </rPr>
      <t xml:space="preserve"> přílet Tromsø</t>
    </r>
  </si>
  <si>
    <r>
      <t>16:45</t>
    </r>
    <r>
      <rPr>
        <sz val="11"/>
        <rFont val="Times New Roman"/>
        <family val="1"/>
      </rPr>
      <t xml:space="preserve"> odlet z Prahy, </t>
    </r>
    <r>
      <rPr>
        <b/>
        <sz val="11"/>
        <rFont val="Times New Roman"/>
        <family val="1"/>
      </rPr>
      <t>18:45</t>
    </r>
    <r>
      <rPr>
        <sz val="11"/>
        <rFont val="Times New Roman"/>
        <family val="1"/>
      </rPr>
      <t xml:space="preserve"> přílet Oslo</t>
    </r>
  </si>
  <si>
    <r>
      <t>22:50</t>
    </r>
    <r>
      <rPr>
        <sz val="11"/>
        <rFont val="Times New Roman"/>
        <family val="1"/>
      </rPr>
      <t xml:space="preserve"> odlet z Tromsø, </t>
    </r>
    <r>
      <rPr>
        <b/>
        <sz val="11"/>
        <rFont val="Times New Roman"/>
        <family val="1"/>
      </rPr>
      <t>0:30</t>
    </r>
    <r>
      <rPr>
        <sz val="11"/>
        <rFont val="Times New Roman"/>
        <family val="1"/>
      </rPr>
      <t xml:space="preserve"> přílet LYB</t>
    </r>
  </si>
  <si>
    <t>Pořizování vybavení LYB</t>
  </si>
  <si>
    <r>
      <t>14:30</t>
    </r>
    <r>
      <rPr>
        <sz val="11"/>
        <rFont val="Times New Roman"/>
        <family val="1"/>
      </rPr>
      <t xml:space="preserve"> odlet z Osla, </t>
    </r>
    <r>
      <rPr>
        <b/>
        <sz val="11"/>
        <rFont val="Times New Roman"/>
        <family val="1"/>
      </rPr>
      <t>16:25</t>
    </r>
    <r>
      <rPr>
        <sz val="11"/>
        <rFont val="Times New Roman"/>
        <family val="1"/>
      </rPr>
      <t xml:space="preserve"> přílet Praha</t>
    </r>
  </si>
  <si>
    <t>Večeře v Praze</t>
  </si>
  <si>
    <t>Stravování</t>
  </si>
  <si>
    <t>Snídaně v Longyearbyen</t>
  </si>
  <si>
    <t>Oběd v LYB</t>
  </si>
  <si>
    <t>Večeře v LYB</t>
  </si>
  <si>
    <r>
      <t>4:45</t>
    </r>
    <r>
      <rPr>
        <sz val="11"/>
        <rFont val="Times New Roman"/>
        <family val="1"/>
      </rPr>
      <t xml:space="preserve"> odlet z LYB, 7</t>
    </r>
    <r>
      <rPr>
        <b/>
        <sz val="11"/>
        <rFont val="Times New Roman"/>
        <family val="1"/>
      </rPr>
      <t>:40</t>
    </r>
    <r>
      <rPr>
        <sz val="11"/>
        <rFont val="Times New Roman"/>
        <family val="1"/>
      </rPr>
      <t xml:space="preserve"> přílet Oslo</t>
    </r>
  </si>
  <si>
    <t>Doprava</t>
  </si>
  <si>
    <t>Pěšky po Longyearbyen</t>
  </si>
  <si>
    <t>Položka</t>
  </si>
  <si>
    <t>Cena celkem</t>
  </si>
  <si>
    <t>Útrata</t>
  </si>
  <si>
    <r>
      <t>8:03</t>
    </r>
    <r>
      <rPr>
        <sz val="11"/>
        <rFont val="Times New Roman"/>
        <family val="1"/>
      </rPr>
      <t xml:space="preserve"> Airport</t>
    </r>
    <r>
      <rPr>
        <b/>
        <sz val="11"/>
        <rFont val="Times New Roman"/>
        <family val="1"/>
      </rPr>
      <t xml:space="preserve"> &gt;&gt;&gt; 8:26</t>
    </r>
    <r>
      <rPr>
        <sz val="11"/>
        <rFont val="Times New Roman"/>
        <family val="1"/>
      </rPr>
      <t xml:space="preserve"> Oslo S</t>
    </r>
  </si>
  <si>
    <r>
      <t>11:54</t>
    </r>
    <r>
      <rPr>
        <sz val="11"/>
        <rFont val="Times New Roman"/>
        <family val="1"/>
      </rPr>
      <t xml:space="preserve"> Oslo S </t>
    </r>
    <r>
      <rPr>
        <b/>
        <sz val="11"/>
        <rFont val="Times New Roman"/>
        <family val="1"/>
      </rPr>
      <t>&gt;&gt;&gt; 12:17</t>
    </r>
    <r>
      <rPr>
        <sz val="11"/>
        <rFont val="Times New Roman"/>
        <family val="1"/>
      </rPr>
      <t xml:space="preserve"> Airport</t>
    </r>
  </si>
  <si>
    <t>Út</t>
  </si>
  <si>
    <t>So</t>
  </si>
  <si>
    <t>Pá</t>
  </si>
  <si>
    <t>Po</t>
  </si>
  <si>
    <t>Stř</t>
  </si>
  <si>
    <t>Čt</t>
  </si>
  <si>
    <t>Ne</t>
  </si>
  <si>
    <t>Tyčinka Estim</t>
  </si>
  <si>
    <t>Kempovné</t>
  </si>
  <si>
    <t>Výdaje společné [NKR]</t>
  </si>
  <si>
    <t>Výdaje Tojnar [NKR]</t>
  </si>
  <si>
    <t>Signální pistole</t>
  </si>
  <si>
    <t>http://www.spitsbergentravel.com/Start/Equipment/Weapon-rental/</t>
  </si>
  <si>
    <t>Tverrdalen - Gangdalen</t>
  </si>
  <si>
    <t>Camp Morton - Berzeliusdalen</t>
  </si>
  <si>
    <t>Longyerbyen - Ústí Bolterdalen</t>
  </si>
  <si>
    <t>Ústí Bolterdalen - Tverrdalen</t>
  </si>
  <si>
    <t>Gangdalen - Semmeldalen</t>
  </si>
  <si>
    <t>Semmeldalen - Camp Morton</t>
  </si>
  <si>
    <t>Grøndalen - Ústí Grøndalen</t>
  </si>
  <si>
    <t>Rusanov odden - Bjrørndalen</t>
  </si>
  <si>
    <t>Bjrørndalen - Kemp Longyearbyen</t>
  </si>
  <si>
    <t>Půjčovna zbraní:</t>
  </si>
  <si>
    <t>Oběd na lodi</t>
  </si>
  <si>
    <t>2x kempovné</t>
  </si>
  <si>
    <r>
      <rPr>
        <b/>
        <sz val="11"/>
        <rFont val="Times New Roman"/>
        <family val="1"/>
      </rPr>
      <t>68</t>
    </r>
    <r>
      <rPr>
        <sz val="11"/>
        <rFont val="Times New Roman"/>
        <family val="1"/>
      </rPr>
      <t xml:space="preserve"> Egon's creamy fish soup</t>
    </r>
  </si>
  <si>
    <t>Vlak Oslo</t>
  </si>
  <si>
    <t>Snídaně Oslo</t>
  </si>
  <si>
    <t>Munice do kulovnice 10 ks</t>
  </si>
  <si>
    <t>Munice do kulovnice 10 ks/6</t>
  </si>
  <si>
    <t>Signální pistole/6</t>
  </si>
  <si>
    <t>Jízdenka NSB vlak z letiště/zpět</t>
  </si>
  <si>
    <t>2 snídaně, 1 oběd a 1 večeře LYB</t>
  </si>
  <si>
    <t>Špagety Bolognese</t>
  </si>
  <si>
    <t>Kartuš pro vařič</t>
  </si>
  <si>
    <t>Hrošík</t>
  </si>
  <si>
    <t>1.8.</t>
  </si>
  <si>
    <t>2.8.</t>
  </si>
  <si>
    <t>3.8.</t>
  </si>
  <si>
    <t>4.8.</t>
  </si>
  <si>
    <t>5.8.</t>
  </si>
  <si>
    <t>6.8.</t>
  </si>
  <si>
    <t>7.8.</t>
  </si>
  <si>
    <t>8.8.</t>
  </si>
  <si>
    <t>9.8.</t>
  </si>
  <si>
    <t>2x sprcha</t>
  </si>
  <si>
    <t>Nasi Goreng</t>
  </si>
  <si>
    <t>Suma společných výdajů:</t>
  </si>
  <si>
    <t>Banánek v čokoládě</t>
  </si>
  <si>
    <t>Kinder čokoláda</t>
  </si>
  <si>
    <t>Jednotková cena položky</t>
  </si>
  <si>
    <t>Suma výdajů Tojnar:</t>
  </si>
  <si>
    <t>Pečivo+sýr/salám</t>
  </si>
  <si>
    <t>Pečivo+salám</t>
  </si>
  <si>
    <t>Pečivo+paštika</t>
  </si>
  <si>
    <t>Pečivo+klobása</t>
  </si>
  <si>
    <t>Vepřovka s rýží</t>
  </si>
  <si>
    <t>Ústí Grøndalen - Heerodden (voda Barentsburg)</t>
  </si>
  <si>
    <t>Střelnice LYB</t>
  </si>
  <si>
    <r>
      <t xml:space="preserve">Berzeliusdalen - Grøndalen </t>
    </r>
    <r>
      <rPr>
        <b/>
        <sz val="11"/>
        <color indexed="10"/>
        <rFont val="Times New Roman"/>
        <family val="1"/>
      </rPr>
      <t>!!!Vadná voda!!!</t>
    </r>
  </si>
  <si>
    <t>Kinder Bueno</t>
  </si>
  <si>
    <t>Špagety s lunchmeatem</t>
  </si>
  <si>
    <t>Vepřovka s chlebem</t>
  </si>
  <si>
    <t>Večeře Egon Restaurant</t>
  </si>
  <si>
    <t>12.8.</t>
  </si>
  <si>
    <t>Výlet podél řeky Longyearelva (fosilie)</t>
  </si>
  <si>
    <t>Kaše + šunka/pórek</t>
  </si>
  <si>
    <t>8:30-18:30 Loď na Pyramiden/Nordenskiöld glacier</t>
  </si>
  <si>
    <t>Výlet lodí Pyramiden</t>
  </si>
  <si>
    <t>4x kempovné</t>
  </si>
  <si>
    <t>Doplnění zásob pečiva atp.</t>
  </si>
  <si>
    <t>Výlet na Trollsteinen/doplnění zásob v LYB</t>
  </si>
  <si>
    <t>Snídaně na letišti</t>
  </si>
  <si>
    <t>Oběd na letišti</t>
  </si>
  <si>
    <t>Chilli Con Carne</t>
  </si>
  <si>
    <t>Ovesná kaše16</t>
  </si>
  <si>
    <t>Ovesná kaše1</t>
  </si>
  <si>
    <t>Ovesná kaše2</t>
  </si>
  <si>
    <t>Ovesná kaše17</t>
  </si>
  <si>
    <t>Ovesná kaše3</t>
  </si>
  <si>
    <t>Ovesná kaše18</t>
  </si>
  <si>
    <t>Ovesná kaše4</t>
  </si>
  <si>
    <t>Ovesná kaše5</t>
  </si>
  <si>
    <t>Ovesná kaše10</t>
  </si>
  <si>
    <t>Ovesná kaše11</t>
  </si>
  <si>
    <t>Ovesná kaše13</t>
  </si>
  <si>
    <t>Ovesná kaše14</t>
  </si>
  <si>
    <t>Ovesná kaše15</t>
  </si>
  <si>
    <t>Polévka poctivá gulášová</t>
  </si>
  <si>
    <t>Pol. poctivá 2knedlíčková</t>
  </si>
  <si>
    <t>Paštika a pečivo</t>
  </si>
  <si>
    <t>Sušené Müsli1</t>
  </si>
  <si>
    <t>Sušené Müsli2</t>
  </si>
  <si>
    <t>Sušené Müsli3</t>
  </si>
  <si>
    <t>Ovesná kaše6</t>
  </si>
  <si>
    <t>Ovesná kaše7</t>
  </si>
  <si>
    <t>Ovesná kaše8</t>
  </si>
  <si>
    <t>Ovesná kaše9</t>
  </si>
  <si>
    <t>Ovesná kaše12</t>
  </si>
  <si>
    <t>Kulovnice 1 ks/6</t>
  </si>
  <si>
    <t>Světlice 3 ks/6</t>
  </si>
  <si>
    <t>Svalbard 2013 - plán výletu, rozpis stravování a výdajů</t>
  </si>
  <si>
    <t>Heerodden - Kapp Laila</t>
  </si>
  <si>
    <t>Kapp Laila - Rusanov odden</t>
  </si>
  <si>
    <t>Kulovnice 1 ks</t>
  </si>
  <si>
    <t>Ssteak 69 NOK, pivo 74 NOK</t>
  </si>
  <si>
    <t>Světlice 3 ks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</si>
</sst>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d/m/"/>
    <numFmt numFmtId="166" formatCode="d/m/"/>
    <numFmt numFmtId="167" formatCode="mmm/yyyy"/>
    <numFmt numFmtId="168" formatCode="0.0000"/>
    <numFmt numFmtId="169" formatCode="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5]d\.\ mmmm\ yyyy"/>
    <numFmt numFmtId="175" formatCode="#,##0\ [$NOK]"/>
    <numFmt numFmtId="176" formatCode="#,##0\ &quot;Kč&quot;"/>
  </numFmts>
  <fonts count="45">
    <font>
      <sz val="12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41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dashed"/>
      <bottom style="dashed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thin"/>
      <top style="dash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dashed"/>
    </border>
    <border>
      <left style="thin"/>
      <right style="medium"/>
      <top style="dashed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ashed"/>
    </border>
    <border>
      <left style="thin"/>
      <right style="medium"/>
      <top style="dashed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2" borderId="0" applyNumberFormat="0" applyBorder="0" applyAlignment="0" applyProtection="0"/>
    <xf numFmtId="0" fontId="28" fillId="20" borderId="0" applyNumberFormat="0" applyBorder="0" applyAlignment="0" applyProtection="0"/>
    <xf numFmtId="0" fontId="28" fillId="25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1" applyNumberFormat="0" applyAlignment="0" applyProtection="0"/>
    <xf numFmtId="0" fontId="2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5" borderId="6" applyNumberFormat="0" applyAlignment="0" applyProtection="0"/>
    <xf numFmtId="0" fontId="11" fillId="3" borderId="0" applyNumberFormat="0" applyBorder="0" applyAlignment="0" applyProtection="0"/>
    <xf numFmtId="0" fontId="38" fillId="36" borderId="1" applyNumberFormat="0" applyAlignment="0" applyProtection="0"/>
    <xf numFmtId="0" fontId="18" fillId="37" borderId="7" applyNumberFormat="0" applyAlignment="0" applyProtection="0"/>
    <xf numFmtId="0" fontId="39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38" borderId="0" applyNumberFormat="0" applyBorder="0" applyAlignment="0" applyProtection="0"/>
    <xf numFmtId="0" fontId="21" fillId="39" borderId="0" applyNumberFormat="0" applyBorder="0" applyAlignment="0" applyProtection="0"/>
    <xf numFmtId="0" fontId="0" fillId="40" borderId="12" applyNumberFormat="0" applyFont="0" applyAlignment="0" applyProtection="0"/>
    <xf numFmtId="0" fontId="41" fillId="33" borderId="13" applyNumberFormat="0" applyAlignment="0" applyProtection="0"/>
    <xf numFmtId="9" fontId="0" fillId="0" borderId="0" applyFont="0" applyFill="0" applyBorder="0" applyAlignment="0" applyProtection="0"/>
    <xf numFmtId="0" fontId="0" fillId="41" borderId="14" applyNumberFormat="0" applyFont="0" applyAlignment="0" applyProtection="0"/>
    <xf numFmtId="0" fontId="20" fillId="0" borderId="15" applyNumberFormat="0" applyFill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6" applyNumberFormat="0" applyFill="0" applyAlignment="0" applyProtection="0"/>
    <xf numFmtId="0" fontId="19" fillId="7" borderId="17" applyNumberFormat="0" applyAlignment="0" applyProtection="0"/>
    <xf numFmtId="0" fontId="12" fillId="42" borderId="17" applyNumberFormat="0" applyAlignment="0" applyProtection="0"/>
    <xf numFmtId="0" fontId="22" fillId="42" borderId="18" applyNumberFormat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46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47" borderId="19" xfId="0" applyFont="1" applyFill="1" applyBorder="1" applyAlignment="1">
      <alignment horizontal="left"/>
    </xf>
    <xf numFmtId="0" fontId="4" fillId="0" borderId="22" xfId="0" applyFont="1" applyBorder="1" applyAlignment="1">
      <alignment horizontal="center"/>
    </xf>
    <xf numFmtId="165" fontId="4" fillId="0" borderId="23" xfId="0" applyNumberFormat="1" applyFont="1" applyBorder="1" applyAlignment="1">
      <alignment horizontal="center"/>
    </xf>
    <xf numFmtId="165" fontId="4" fillId="0" borderId="21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47" borderId="25" xfId="0" applyFont="1" applyFill="1" applyBorder="1" applyAlignment="1">
      <alignment horizontal="left"/>
    </xf>
    <xf numFmtId="0" fontId="5" fillId="47" borderId="26" xfId="0" applyFont="1" applyFill="1" applyBorder="1" applyAlignment="1">
      <alignment horizontal="left"/>
    </xf>
    <xf numFmtId="0" fontId="5" fillId="47" borderId="27" xfId="0" applyFont="1" applyFill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47" borderId="29" xfId="0" applyFont="1" applyFill="1" applyBorder="1" applyAlignment="1">
      <alignment horizontal="left"/>
    </xf>
    <xf numFmtId="0" fontId="5" fillId="47" borderId="3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34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35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0" fillId="0" borderId="36" xfId="0" applyBorder="1" applyAlignment="1">
      <alignment/>
    </xf>
    <xf numFmtId="0" fontId="3" fillId="0" borderId="37" xfId="0" applyFont="1" applyBorder="1" applyAlignment="1">
      <alignment horizontal="right"/>
    </xf>
    <xf numFmtId="0" fontId="3" fillId="0" borderId="32" xfId="0" applyFont="1" applyBorder="1" applyAlignment="1">
      <alignment/>
    </xf>
    <xf numFmtId="0" fontId="0" fillId="0" borderId="38" xfId="0" applyBorder="1" applyAlignment="1">
      <alignment/>
    </xf>
    <xf numFmtId="0" fontId="4" fillId="0" borderId="33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165" fontId="4" fillId="0" borderId="42" xfId="0" applyNumberFormat="1" applyFont="1" applyBorder="1" applyAlignment="1">
      <alignment horizontal="center"/>
    </xf>
    <xf numFmtId="165" fontId="4" fillId="0" borderId="43" xfId="0" applyNumberFormat="1" applyFont="1" applyBorder="1" applyAlignment="1">
      <alignment horizontal="center"/>
    </xf>
    <xf numFmtId="0" fontId="4" fillId="0" borderId="44" xfId="0" applyFont="1" applyBorder="1" applyAlignment="1">
      <alignment horizontal="left"/>
    </xf>
    <xf numFmtId="0" fontId="5" fillId="0" borderId="45" xfId="0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5" fillId="0" borderId="38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165" fontId="4" fillId="0" borderId="49" xfId="0" applyNumberFormat="1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165" fontId="4" fillId="0" borderId="53" xfId="0" applyNumberFormat="1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5" fillId="47" borderId="20" xfId="0" applyFont="1" applyFill="1" applyBorder="1" applyAlignment="1">
      <alignment horizontal="left"/>
    </xf>
    <xf numFmtId="0" fontId="5" fillId="0" borderId="55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0" fontId="5" fillId="47" borderId="23" xfId="0" applyFont="1" applyFill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47" borderId="55" xfId="0" applyFont="1" applyFill="1" applyBorder="1" applyAlignment="1">
      <alignment horizontal="left"/>
    </xf>
    <xf numFmtId="0" fontId="5" fillId="47" borderId="40" xfId="0" applyFont="1" applyFill="1" applyBorder="1" applyAlignment="1">
      <alignment horizontal="left"/>
    </xf>
    <xf numFmtId="0" fontId="5" fillId="47" borderId="52" xfId="0" applyFont="1" applyFill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5" fillId="0" borderId="43" xfId="0" applyFont="1" applyBorder="1" applyAlignment="1">
      <alignment horizontal="center"/>
    </xf>
    <xf numFmtId="0" fontId="5" fillId="0" borderId="32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56" xfId="0" applyFont="1" applyBorder="1" applyAlignment="1">
      <alignment horizontal="center"/>
    </xf>
    <xf numFmtId="0" fontId="5" fillId="0" borderId="27" xfId="0" applyFont="1" applyBorder="1" applyAlignment="1">
      <alignment horizontal="left"/>
    </xf>
    <xf numFmtId="0" fontId="5" fillId="0" borderId="5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5" fillId="0" borderId="46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52" xfId="0" applyFont="1" applyBorder="1" applyAlignment="1">
      <alignment horizontal="left"/>
    </xf>
    <xf numFmtId="0" fontId="5" fillId="0" borderId="53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47" borderId="54" xfId="0" applyFont="1" applyFill="1" applyBorder="1" applyAlignment="1">
      <alignment horizontal="left"/>
    </xf>
    <xf numFmtId="0" fontId="5" fillId="47" borderId="21" xfId="0" applyFont="1" applyFill="1" applyBorder="1" applyAlignment="1">
      <alignment horizontal="left"/>
    </xf>
    <xf numFmtId="0" fontId="5" fillId="0" borderId="58" xfId="0" applyFont="1" applyBorder="1" applyAlignment="1">
      <alignment horizontal="left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25" xfId="0" applyFont="1" applyBorder="1" applyAlignment="1">
      <alignment horizontal="left" wrapText="1"/>
    </xf>
    <xf numFmtId="0" fontId="5" fillId="48" borderId="26" xfId="0" applyFont="1" applyFill="1" applyBorder="1" applyAlignment="1">
      <alignment horizontal="left"/>
    </xf>
    <xf numFmtId="0" fontId="5" fillId="48" borderId="44" xfId="0" applyFont="1" applyFill="1" applyBorder="1" applyAlignment="1">
      <alignment horizontal="left"/>
    </xf>
    <xf numFmtId="0" fontId="5" fillId="48" borderId="52" xfId="0" applyFont="1" applyFill="1" applyBorder="1" applyAlignment="1">
      <alignment horizontal="left"/>
    </xf>
    <xf numFmtId="0" fontId="5" fillId="48" borderId="54" xfId="0" applyFont="1" applyFill="1" applyBorder="1" applyAlignment="1">
      <alignment horizontal="center"/>
    </xf>
    <xf numFmtId="0" fontId="5" fillId="48" borderId="25" xfId="0" applyFont="1" applyFill="1" applyBorder="1" applyAlignment="1">
      <alignment horizontal="left"/>
    </xf>
    <xf numFmtId="0" fontId="5" fillId="48" borderId="35" xfId="0" applyFont="1" applyFill="1" applyBorder="1" applyAlignment="1">
      <alignment horizontal="center"/>
    </xf>
    <xf numFmtId="0" fontId="5" fillId="48" borderId="25" xfId="0" applyFont="1" applyFill="1" applyBorder="1" applyAlignment="1">
      <alignment horizontal="left" wrapText="1"/>
    </xf>
    <xf numFmtId="0" fontId="5" fillId="48" borderId="56" xfId="0" applyFont="1" applyFill="1" applyBorder="1" applyAlignment="1">
      <alignment horizontal="center"/>
    </xf>
    <xf numFmtId="0" fontId="7" fillId="0" borderId="25" xfId="71" applyFont="1" applyBorder="1" applyAlignment="1" applyProtection="1">
      <alignment horizontal="left"/>
      <protection/>
    </xf>
    <xf numFmtId="0" fontId="5" fillId="47" borderId="38" xfId="0" applyFont="1" applyFill="1" applyBorder="1" applyAlignment="1">
      <alignment horizontal="left"/>
    </xf>
    <xf numFmtId="0" fontId="5" fillId="47" borderId="56" xfId="0" applyFont="1" applyFill="1" applyBorder="1" applyAlignment="1">
      <alignment horizontal="left"/>
    </xf>
    <xf numFmtId="0" fontId="5" fillId="47" borderId="35" xfId="0" applyFont="1" applyFill="1" applyBorder="1" applyAlignment="1">
      <alignment horizontal="left"/>
    </xf>
    <xf numFmtId="0" fontId="5" fillId="47" borderId="57" xfId="0" applyFont="1" applyFill="1" applyBorder="1" applyAlignment="1">
      <alignment horizontal="left"/>
    </xf>
    <xf numFmtId="0" fontId="5" fillId="47" borderId="46" xfId="0" applyFont="1" applyFill="1" applyBorder="1" applyAlignment="1">
      <alignment horizontal="left"/>
    </xf>
    <xf numFmtId="0" fontId="5" fillId="47" borderId="47" xfId="0" applyFont="1" applyFill="1" applyBorder="1" applyAlignment="1">
      <alignment horizontal="left"/>
    </xf>
    <xf numFmtId="0" fontId="5" fillId="47" borderId="32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0" xfId="0" applyFont="1" applyAlignment="1">
      <alignment horizontal="right"/>
    </xf>
    <xf numFmtId="175" fontId="4" fillId="0" borderId="0" xfId="0" applyNumberFormat="1" applyFont="1" applyAlignment="1">
      <alignment horizontal="right"/>
    </xf>
    <xf numFmtId="0" fontId="5" fillId="0" borderId="55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5" fillId="0" borderId="4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center"/>
    </xf>
    <xf numFmtId="0" fontId="5" fillId="49" borderId="23" xfId="0" applyFont="1" applyFill="1" applyBorder="1" applyAlignment="1">
      <alignment horizontal="left"/>
    </xf>
    <xf numFmtId="0" fontId="5" fillId="49" borderId="21" xfId="0" applyFont="1" applyFill="1" applyBorder="1" applyAlignment="1">
      <alignment horizontal="left"/>
    </xf>
    <xf numFmtId="0" fontId="4" fillId="49" borderId="21" xfId="0" applyFont="1" applyFill="1" applyBorder="1" applyAlignment="1">
      <alignment/>
    </xf>
    <xf numFmtId="0" fontId="8" fillId="49" borderId="19" xfId="0" applyFont="1" applyFill="1" applyBorder="1" applyAlignment="1">
      <alignment horizontal="center"/>
    </xf>
    <xf numFmtId="165" fontId="8" fillId="49" borderId="23" xfId="0" applyNumberFormat="1" applyFont="1" applyFill="1" applyBorder="1" applyAlignment="1">
      <alignment horizontal="center"/>
    </xf>
    <xf numFmtId="0" fontId="9" fillId="49" borderId="55" xfId="0" applyFont="1" applyFill="1" applyBorder="1" applyAlignment="1">
      <alignment horizontal="center"/>
    </xf>
    <xf numFmtId="0" fontId="8" fillId="49" borderId="19" xfId="0" applyFont="1" applyFill="1" applyBorder="1" applyAlignment="1">
      <alignment horizontal="left"/>
    </xf>
    <xf numFmtId="0" fontId="9" fillId="49" borderId="19" xfId="0" applyFont="1" applyFill="1" applyBorder="1" applyAlignment="1">
      <alignment horizontal="left"/>
    </xf>
    <xf numFmtId="0" fontId="9" fillId="49" borderId="55" xfId="0" applyFont="1" applyFill="1" applyBorder="1" applyAlignment="1">
      <alignment horizontal="left"/>
    </xf>
    <xf numFmtId="0" fontId="8" fillId="49" borderId="23" xfId="0" applyFont="1" applyFill="1" applyBorder="1" applyAlignment="1">
      <alignment/>
    </xf>
    <xf numFmtId="0" fontId="8" fillId="49" borderId="20" xfId="0" applyFont="1" applyFill="1" applyBorder="1" applyAlignment="1">
      <alignment horizontal="center"/>
    </xf>
    <xf numFmtId="165" fontId="8" fillId="49" borderId="21" xfId="0" applyNumberFormat="1" applyFont="1" applyFill="1" applyBorder="1" applyAlignment="1">
      <alignment horizontal="center"/>
    </xf>
    <xf numFmtId="0" fontId="9" fillId="49" borderId="40" xfId="0" applyFont="1" applyFill="1" applyBorder="1" applyAlignment="1">
      <alignment horizontal="center"/>
    </xf>
    <xf numFmtId="0" fontId="8" fillId="49" borderId="20" xfId="0" applyFont="1" applyFill="1" applyBorder="1" applyAlignment="1">
      <alignment horizontal="left"/>
    </xf>
    <xf numFmtId="0" fontId="9" fillId="49" borderId="20" xfId="0" applyFont="1" applyFill="1" applyBorder="1" applyAlignment="1">
      <alignment horizontal="left"/>
    </xf>
    <xf numFmtId="0" fontId="9" fillId="49" borderId="40" xfId="0" applyFont="1" applyFill="1" applyBorder="1" applyAlignment="1">
      <alignment horizontal="left"/>
    </xf>
    <xf numFmtId="0" fontId="5" fillId="47" borderId="30" xfId="0" applyFont="1" applyFill="1" applyBorder="1" applyAlignment="1">
      <alignment horizontal="left"/>
    </xf>
    <xf numFmtId="0" fontId="9" fillId="47" borderId="55" xfId="0" applyFont="1" applyFill="1" applyBorder="1" applyAlignment="1">
      <alignment horizontal="left"/>
    </xf>
    <xf numFmtId="0" fontId="5" fillId="47" borderId="31" xfId="0" applyFont="1" applyFill="1" applyBorder="1" applyAlignment="1">
      <alignment horizontal="left"/>
    </xf>
    <xf numFmtId="0" fontId="5" fillId="47" borderId="45" xfId="0" applyFont="1" applyFill="1" applyBorder="1" applyAlignment="1">
      <alignment horizontal="left"/>
    </xf>
    <xf numFmtId="0" fontId="5" fillId="48" borderId="24" xfId="0" applyFont="1" applyFill="1" applyBorder="1" applyAlignment="1">
      <alignment horizontal="left"/>
    </xf>
    <xf numFmtId="0" fontId="5" fillId="47" borderId="24" xfId="0" applyFont="1" applyFill="1" applyBorder="1" applyAlignment="1">
      <alignment horizontal="left"/>
    </xf>
    <xf numFmtId="0" fontId="5" fillId="47" borderId="28" xfId="0" applyFont="1" applyFill="1" applyBorder="1" applyAlignment="1">
      <alignment horizontal="left"/>
    </xf>
    <xf numFmtId="0" fontId="5" fillId="47" borderId="34" xfId="0" applyFont="1" applyFill="1" applyBorder="1" applyAlignment="1">
      <alignment horizontal="left"/>
    </xf>
    <xf numFmtId="0" fontId="5" fillId="48" borderId="34" xfId="0" applyFont="1" applyFill="1" applyBorder="1" applyAlignment="1">
      <alignment horizontal="left"/>
    </xf>
    <xf numFmtId="0" fontId="5" fillId="47" borderId="53" xfId="0" applyFont="1" applyFill="1" applyBorder="1" applyAlignment="1">
      <alignment horizontal="left"/>
    </xf>
    <xf numFmtId="0" fontId="5" fillId="48" borderId="43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48" borderId="24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47" borderId="34" xfId="0" applyFont="1" applyFill="1" applyBorder="1" applyAlignment="1">
      <alignment/>
    </xf>
    <xf numFmtId="0" fontId="5" fillId="47" borderId="24" xfId="0" applyFont="1" applyFill="1" applyBorder="1" applyAlignment="1">
      <alignment/>
    </xf>
    <xf numFmtId="0" fontId="5" fillId="48" borderId="21" xfId="0" applyFont="1" applyFill="1" applyBorder="1" applyAlignment="1">
      <alignment/>
    </xf>
    <xf numFmtId="0" fontId="5" fillId="0" borderId="5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9" fillId="49" borderId="23" xfId="0" applyFont="1" applyFill="1" applyBorder="1" applyAlignment="1">
      <alignment/>
    </xf>
    <xf numFmtId="165" fontId="4" fillId="0" borderId="61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left"/>
    </xf>
    <xf numFmtId="0" fontId="5" fillId="48" borderId="63" xfId="0" applyFont="1" applyFill="1" applyBorder="1" applyAlignment="1">
      <alignment horizontal="left"/>
    </xf>
    <xf numFmtId="0" fontId="5" fillId="47" borderId="62" xfId="0" applyFont="1" applyFill="1" applyBorder="1" applyAlignment="1">
      <alignment horizontal="left"/>
    </xf>
    <xf numFmtId="0" fontId="5" fillId="48" borderId="64" xfId="0" applyFont="1" applyFill="1" applyBorder="1" applyAlignment="1">
      <alignment horizontal="left"/>
    </xf>
    <xf numFmtId="0" fontId="5" fillId="47" borderId="64" xfId="0" applyFont="1" applyFill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5" fillId="48" borderId="29" xfId="0" applyFont="1" applyFill="1" applyBorder="1" applyAlignment="1">
      <alignment horizontal="left"/>
    </xf>
    <xf numFmtId="0" fontId="5" fillId="48" borderId="47" xfId="0" applyFont="1" applyFill="1" applyBorder="1" applyAlignment="1">
      <alignment horizontal="center"/>
    </xf>
    <xf numFmtId="0" fontId="4" fillId="47" borderId="23" xfId="0" applyFont="1" applyFill="1" applyBorder="1" applyAlignment="1">
      <alignment/>
    </xf>
    <xf numFmtId="0" fontId="5" fillId="49" borderId="21" xfId="0" applyFont="1" applyFill="1" applyBorder="1" applyAlignment="1">
      <alignment/>
    </xf>
    <xf numFmtId="0" fontId="5" fillId="47" borderId="53" xfId="0" applyFont="1" applyFill="1" applyBorder="1" applyAlignment="1">
      <alignment/>
    </xf>
    <xf numFmtId="0" fontId="5" fillId="47" borderId="23" xfId="0" applyFont="1" applyFill="1" applyBorder="1" applyAlignment="1">
      <alignment/>
    </xf>
    <xf numFmtId="0" fontId="5" fillId="47" borderId="30" xfId="0" applyFont="1" applyFill="1" applyBorder="1" applyAlignment="1">
      <alignment/>
    </xf>
    <xf numFmtId="0" fontId="5" fillId="47" borderId="64" xfId="0" applyFont="1" applyFill="1" applyBorder="1" applyAlignment="1">
      <alignment/>
    </xf>
    <xf numFmtId="0" fontId="5" fillId="48" borderId="62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</cellXfs>
  <cellStyles count="9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Check Cell" xfId="72"/>
    <cellStyle name="Chybně" xfId="73"/>
    <cellStyle name="Input" xfId="74"/>
    <cellStyle name="Kontrolní buňka" xfId="75"/>
    <cellStyle name="Linked Cell" xfId="76"/>
    <cellStyle name="Nadpis 1" xfId="77"/>
    <cellStyle name="Nadpis 2" xfId="78"/>
    <cellStyle name="Nadpis 3" xfId="79"/>
    <cellStyle name="Nadpis 4" xfId="80"/>
    <cellStyle name="Název" xfId="81"/>
    <cellStyle name="Neutral" xfId="82"/>
    <cellStyle name="Neutrální" xfId="83"/>
    <cellStyle name="Note" xfId="84"/>
    <cellStyle name="Output" xfId="85"/>
    <cellStyle name="Percent" xfId="86"/>
    <cellStyle name="Poznámka" xfId="87"/>
    <cellStyle name="Propojená buňka" xfId="88"/>
    <cellStyle name="Správně" xfId="89"/>
    <cellStyle name="Text upozornění" xfId="90"/>
    <cellStyle name="Title" xfId="91"/>
    <cellStyle name="Total" xfId="92"/>
    <cellStyle name="Vstup" xfId="93"/>
    <cellStyle name="Výpočet" xfId="94"/>
    <cellStyle name="Výstup" xfId="95"/>
    <cellStyle name="Vysvětlující text" xfId="96"/>
    <cellStyle name="Warning Text" xfId="97"/>
    <cellStyle name="Zvýraznění 1" xfId="98"/>
    <cellStyle name="Zvýraznění 2" xfId="99"/>
    <cellStyle name="Zvýraznění 3" xfId="100"/>
    <cellStyle name="Zvýraznění 4" xfId="101"/>
    <cellStyle name="Zvýraznění 5" xfId="102"/>
    <cellStyle name="Zvýraznění 6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itsbergentravel.com/Start/Equipment/Weapon-rental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="106" zoomScaleNormal="106" zoomScalePageLayoutView="0" workbookViewId="0" topLeftCell="B1">
      <selection activeCell="Q30" sqref="Q30"/>
    </sheetView>
  </sheetViews>
  <sheetFormatPr defaultColWidth="9.00390625" defaultRowHeight="15.75"/>
  <cols>
    <col min="1" max="1" width="2.875" style="0" bestFit="1" customWidth="1"/>
    <col min="2" max="2" width="5.00390625" style="0" customWidth="1"/>
    <col min="3" max="3" width="3.625" style="0" customWidth="1"/>
    <col min="4" max="4" width="43.125" style="0" customWidth="1"/>
    <col min="5" max="5" width="20.75390625" style="0" customWidth="1"/>
    <col min="6" max="6" width="2.875" style="0" customWidth="1"/>
    <col min="7" max="7" width="13.75390625" style="0" customWidth="1"/>
    <col min="8" max="8" width="15.375" style="0" customWidth="1"/>
    <col min="9" max="9" width="20.375" style="0" customWidth="1"/>
    <col min="10" max="10" width="2.875" style="0" customWidth="1"/>
    <col min="11" max="11" width="2.875" style="0" bestFit="1" customWidth="1"/>
    <col min="12" max="12" width="5.75390625" style="0" customWidth="1"/>
    <col min="13" max="13" width="3.625" style="0" customWidth="1"/>
    <col min="14" max="14" width="24.125" style="0" customWidth="1"/>
    <col min="15" max="15" width="22.50390625" style="0" customWidth="1"/>
    <col min="16" max="16" width="11.50390625" style="0" customWidth="1"/>
    <col min="17" max="17" width="25.375" style="0" customWidth="1"/>
    <col min="18" max="18" width="11.00390625" style="0" customWidth="1"/>
  </cols>
  <sheetData>
    <row r="1" ht="15.75">
      <c r="A1" s="3" t="s">
        <v>131</v>
      </c>
    </row>
    <row r="2" ht="16.5" thickBot="1"/>
    <row r="3" spans="1:18" ht="15.75">
      <c r="A3" s="174" t="s">
        <v>0</v>
      </c>
      <c r="B3" s="175"/>
      <c r="C3" s="176"/>
      <c r="D3" s="20" t="s">
        <v>23</v>
      </c>
      <c r="E3" s="177"/>
      <c r="F3" s="178"/>
      <c r="G3" s="9" t="s">
        <v>18</v>
      </c>
      <c r="H3" s="9"/>
      <c r="I3" s="178"/>
      <c r="J3" s="179"/>
      <c r="K3" s="174" t="s">
        <v>0</v>
      </c>
      <c r="L3" s="175"/>
      <c r="M3" s="176"/>
      <c r="N3" s="30"/>
      <c r="O3" s="28" t="s">
        <v>39</v>
      </c>
      <c r="P3" s="29"/>
      <c r="Q3" s="31" t="s">
        <v>40</v>
      </c>
      <c r="R3" s="32"/>
    </row>
    <row r="4" spans="1:18" s="22" customFormat="1" ht="16.5" thickBot="1">
      <c r="A4" s="180"/>
      <c r="B4" s="181"/>
      <c r="C4" s="182"/>
      <c r="D4" s="21" t="s">
        <v>8</v>
      </c>
      <c r="E4" s="183" t="s">
        <v>1</v>
      </c>
      <c r="F4" s="184"/>
      <c r="G4" s="7" t="s">
        <v>3</v>
      </c>
      <c r="H4" s="7" t="s">
        <v>2</v>
      </c>
      <c r="I4" s="185" t="s">
        <v>4</v>
      </c>
      <c r="J4" s="184"/>
      <c r="K4" s="180"/>
      <c r="L4" s="181"/>
      <c r="M4" s="182"/>
      <c r="N4" s="35" t="s">
        <v>25</v>
      </c>
      <c r="O4" s="36" t="s">
        <v>80</v>
      </c>
      <c r="P4" s="37" t="s">
        <v>26</v>
      </c>
      <c r="Q4" s="33" t="s">
        <v>25</v>
      </c>
      <c r="R4" s="34" t="s">
        <v>27</v>
      </c>
    </row>
    <row r="5" spans="1:21" ht="15.75" customHeight="1">
      <c r="A5" s="20">
        <v>1</v>
      </c>
      <c r="B5" s="40">
        <v>40748</v>
      </c>
      <c r="C5" s="45" t="s">
        <v>34</v>
      </c>
      <c r="D5" s="25" t="s">
        <v>13</v>
      </c>
      <c r="E5" s="107"/>
      <c r="F5" s="101"/>
      <c r="G5" s="135"/>
      <c r="H5" s="19"/>
      <c r="I5" s="143" t="s">
        <v>9</v>
      </c>
      <c r="J5" s="101"/>
      <c r="K5" s="20">
        <v>1</v>
      </c>
      <c r="L5" s="40">
        <v>40748</v>
      </c>
      <c r="M5" s="45" t="s">
        <v>34</v>
      </c>
      <c r="N5" s="73" t="s">
        <v>61</v>
      </c>
      <c r="O5" s="72">
        <v>90</v>
      </c>
      <c r="P5" s="45">
        <f>10*90</f>
        <v>900</v>
      </c>
      <c r="Q5" s="73" t="s">
        <v>56</v>
      </c>
      <c r="R5" s="45">
        <v>180</v>
      </c>
      <c r="S5" s="1"/>
      <c r="T5" s="1"/>
      <c r="U5" s="1"/>
    </row>
    <row r="6" spans="1:21" ht="15.75">
      <c r="A6" s="48"/>
      <c r="B6" s="49"/>
      <c r="C6" s="50"/>
      <c r="D6" s="41" t="s">
        <v>28</v>
      </c>
      <c r="E6" s="93" t="s">
        <v>10</v>
      </c>
      <c r="F6" s="102"/>
      <c r="G6" s="136"/>
      <c r="H6" s="42"/>
      <c r="I6" s="144"/>
      <c r="J6" s="102"/>
      <c r="K6" s="48"/>
      <c r="L6" s="49"/>
      <c r="M6" s="50"/>
      <c r="N6" s="74"/>
      <c r="O6" s="42"/>
      <c r="P6" s="75"/>
      <c r="Q6" s="93" t="s">
        <v>57</v>
      </c>
      <c r="R6" s="99">
        <v>42</v>
      </c>
      <c r="S6" s="1"/>
      <c r="T6" s="1"/>
      <c r="U6" s="1"/>
    </row>
    <row r="7" spans="1:21" ht="15.75">
      <c r="A7" s="38">
        <v>2</v>
      </c>
      <c r="B7" s="39">
        <v>40749</v>
      </c>
      <c r="C7" s="51" t="s">
        <v>35</v>
      </c>
      <c r="D7" s="43" t="s">
        <v>29</v>
      </c>
      <c r="E7" s="13"/>
      <c r="F7" s="103"/>
      <c r="G7" s="137" t="s">
        <v>11</v>
      </c>
      <c r="H7" s="12"/>
      <c r="I7" s="145"/>
      <c r="J7" s="103"/>
      <c r="K7" s="38">
        <v>2</v>
      </c>
      <c r="L7" s="39">
        <v>40749</v>
      </c>
      <c r="M7" s="51" t="s">
        <v>35</v>
      </c>
      <c r="N7" s="63"/>
      <c r="O7" s="12"/>
      <c r="P7" s="27"/>
      <c r="Q7" s="96" t="s">
        <v>135</v>
      </c>
      <c r="R7" s="97">
        <v>143</v>
      </c>
      <c r="S7" s="1"/>
      <c r="T7" s="1"/>
      <c r="U7" s="1"/>
    </row>
    <row r="8" spans="1:21" ht="15.75">
      <c r="A8" s="38"/>
      <c r="B8" s="39"/>
      <c r="C8" s="51"/>
      <c r="D8" s="43" t="s">
        <v>12</v>
      </c>
      <c r="E8" s="13"/>
      <c r="F8" s="103"/>
      <c r="G8" s="138"/>
      <c r="H8" s="12"/>
      <c r="I8" s="146" t="s">
        <v>93</v>
      </c>
      <c r="J8" s="103"/>
      <c r="K8" s="38"/>
      <c r="L8" s="39"/>
      <c r="M8" s="51"/>
      <c r="N8" s="91"/>
      <c r="O8" s="12"/>
      <c r="P8" s="27"/>
      <c r="Q8" s="98" t="s">
        <v>55</v>
      </c>
      <c r="R8" s="97">
        <v>146</v>
      </c>
      <c r="S8" s="1"/>
      <c r="T8" s="1"/>
      <c r="U8" s="1"/>
    </row>
    <row r="9" spans="1:21" ht="15.75">
      <c r="A9" s="52"/>
      <c r="B9" s="53"/>
      <c r="C9" s="54"/>
      <c r="D9" s="44" t="s">
        <v>14</v>
      </c>
      <c r="E9" s="15"/>
      <c r="F9" s="104"/>
      <c r="G9" s="139"/>
      <c r="H9" s="16"/>
      <c r="I9" s="147"/>
      <c r="J9" s="104"/>
      <c r="K9" s="52"/>
      <c r="L9" s="53"/>
      <c r="M9" s="54"/>
      <c r="N9" s="76" t="s">
        <v>38</v>
      </c>
      <c r="O9" s="16">
        <v>100</v>
      </c>
      <c r="P9" s="77">
        <v>500</v>
      </c>
      <c r="Q9" s="76" t="s">
        <v>64</v>
      </c>
      <c r="R9" s="77">
        <v>100</v>
      </c>
      <c r="S9" s="1"/>
      <c r="T9" s="1"/>
      <c r="U9" s="1"/>
    </row>
    <row r="10" spans="1:21" ht="15.75">
      <c r="A10" s="48"/>
      <c r="B10" s="49"/>
      <c r="C10" s="50"/>
      <c r="D10" s="26" t="s">
        <v>24</v>
      </c>
      <c r="E10" s="92" t="s">
        <v>19</v>
      </c>
      <c r="F10" s="105"/>
      <c r="G10" s="140"/>
      <c r="H10" s="23"/>
      <c r="I10" s="148"/>
      <c r="J10" s="105"/>
      <c r="K10" s="48"/>
      <c r="L10" s="49"/>
      <c r="M10" s="50"/>
      <c r="N10" s="26" t="s">
        <v>134</v>
      </c>
      <c r="O10" s="78">
        <v>990</v>
      </c>
      <c r="P10" s="46">
        <f>O10</f>
        <v>990</v>
      </c>
      <c r="Q10" s="26" t="s">
        <v>129</v>
      </c>
      <c r="R10" s="46">
        <f>P10/6</f>
        <v>165</v>
      </c>
      <c r="S10" s="1"/>
      <c r="T10" s="1"/>
      <c r="U10" s="1"/>
    </row>
    <row r="11" spans="1:21" ht="15.75">
      <c r="A11" s="38"/>
      <c r="B11" s="39"/>
      <c r="C11" s="51"/>
      <c r="D11" s="26" t="s">
        <v>15</v>
      </c>
      <c r="E11" s="14"/>
      <c r="F11" s="105"/>
      <c r="G11" s="141" t="s">
        <v>20</v>
      </c>
      <c r="H11" s="23"/>
      <c r="I11" s="148"/>
      <c r="J11" s="105"/>
      <c r="K11" s="38"/>
      <c r="L11" s="39"/>
      <c r="M11" s="51"/>
      <c r="N11" s="26" t="s">
        <v>58</v>
      </c>
      <c r="O11" s="78">
        <v>25</v>
      </c>
      <c r="P11" s="46">
        <f>10*O11</f>
        <v>250</v>
      </c>
      <c r="Q11" s="26" t="s">
        <v>59</v>
      </c>
      <c r="R11" s="79">
        <f>P11/6</f>
        <v>41.666666666666664</v>
      </c>
      <c r="S11" s="1"/>
      <c r="T11" s="1"/>
      <c r="U11" s="1"/>
    </row>
    <row r="12" spans="1:21" ht="15.75">
      <c r="A12" s="38">
        <v>3</v>
      </c>
      <c r="B12" s="39">
        <v>40750</v>
      </c>
      <c r="C12" s="51" t="s">
        <v>32</v>
      </c>
      <c r="D12" s="43" t="s">
        <v>52</v>
      </c>
      <c r="E12" s="13"/>
      <c r="F12" s="103"/>
      <c r="G12" s="138"/>
      <c r="H12" s="24"/>
      <c r="I12" s="149"/>
      <c r="J12" s="103"/>
      <c r="K12" s="38">
        <v>3</v>
      </c>
      <c r="L12" s="39">
        <v>40750</v>
      </c>
      <c r="M12" s="51" t="s">
        <v>32</v>
      </c>
      <c r="N12" s="63" t="s">
        <v>41</v>
      </c>
      <c r="O12" s="12">
        <v>295</v>
      </c>
      <c r="P12" s="27">
        <v>295</v>
      </c>
      <c r="Q12" s="63" t="s">
        <v>60</v>
      </c>
      <c r="R12" s="79">
        <f>P12/6</f>
        <v>49.166666666666664</v>
      </c>
      <c r="S12" s="1"/>
      <c r="T12" s="1"/>
      <c r="U12" s="1"/>
    </row>
    <row r="13" spans="1:21" ht="15.75">
      <c r="A13" s="38"/>
      <c r="B13" s="39"/>
      <c r="C13" s="51"/>
      <c r="D13" s="100" t="s">
        <v>42</v>
      </c>
      <c r="E13" s="13"/>
      <c r="F13" s="103"/>
      <c r="G13" s="138"/>
      <c r="H13" s="24"/>
      <c r="I13" s="149"/>
      <c r="J13" s="103"/>
      <c r="K13" s="38"/>
      <c r="L13" s="39"/>
      <c r="M13" s="51"/>
      <c r="N13" s="63" t="s">
        <v>136</v>
      </c>
      <c r="O13" s="12">
        <v>95</v>
      </c>
      <c r="P13" s="27">
        <f>3*O13</f>
        <v>285</v>
      </c>
      <c r="Q13" s="63" t="s">
        <v>130</v>
      </c>
      <c r="R13" s="79">
        <f>P13/6</f>
        <v>47.5</v>
      </c>
      <c r="S13" s="1"/>
      <c r="T13" s="1"/>
      <c r="U13" s="1"/>
    </row>
    <row r="14" spans="1:21" ht="16.5" thickBot="1">
      <c r="A14" s="21"/>
      <c r="B14" s="154"/>
      <c r="C14" s="155"/>
      <c r="D14" s="68" t="s">
        <v>88</v>
      </c>
      <c r="E14" s="17"/>
      <c r="F14" s="106"/>
      <c r="G14" s="133"/>
      <c r="H14" s="70"/>
      <c r="I14" s="150" t="s">
        <v>21</v>
      </c>
      <c r="J14" s="106"/>
      <c r="K14" s="21"/>
      <c r="L14" s="154"/>
      <c r="M14" s="155"/>
      <c r="N14" s="68" t="s">
        <v>38</v>
      </c>
      <c r="O14" s="80">
        <v>100</v>
      </c>
      <c r="P14" s="47">
        <v>600</v>
      </c>
      <c r="Q14" s="68" t="s">
        <v>54</v>
      </c>
      <c r="R14" s="47">
        <v>200</v>
      </c>
      <c r="S14" s="1"/>
      <c r="T14" s="1"/>
      <c r="U14" s="1"/>
    </row>
    <row r="15" spans="1:21" ht="15.75">
      <c r="A15" s="52">
        <v>4</v>
      </c>
      <c r="B15" s="53">
        <v>40751</v>
      </c>
      <c r="C15" s="54" t="s">
        <v>31</v>
      </c>
      <c r="D15" s="71" t="s">
        <v>45</v>
      </c>
      <c r="E15" s="94" t="s">
        <v>19</v>
      </c>
      <c r="F15" s="86"/>
      <c r="G15" s="142" t="s">
        <v>82</v>
      </c>
      <c r="H15" s="67" t="s">
        <v>79</v>
      </c>
      <c r="I15" s="151" t="s">
        <v>119</v>
      </c>
      <c r="J15" s="86" t="s">
        <v>5</v>
      </c>
      <c r="K15" s="52">
        <v>4</v>
      </c>
      <c r="L15" s="53">
        <v>40751</v>
      </c>
      <c r="M15" s="54" t="s">
        <v>31</v>
      </c>
      <c r="N15" s="81"/>
      <c r="O15" s="82"/>
      <c r="P15" s="54"/>
      <c r="Q15" s="94" t="s">
        <v>62</v>
      </c>
      <c r="R15" s="95">
        <f>250+150+150</f>
        <v>550</v>
      </c>
      <c r="S15" s="1"/>
      <c r="T15" s="1"/>
      <c r="U15" s="1"/>
    </row>
    <row r="16" spans="1:21" ht="15.75">
      <c r="A16" s="5">
        <v>5</v>
      </c>
      <c r="B16" s="10">
        <v>40752</v>
      </c>
      <c r="C16" s="58" t="s">
        <v>36</v>
      </c>
      <c r="D16" s="62" t="s">
        <v>46</v>
      </c>
      <c r="E16" s="8" t="s">
        <v>106</v>
      </c>
      <c r="F16" s="64" t="s">
        <v>5</v>
      </c>
      <c r="G16" s="61" t="s">
        <v>82</v>
      </c>
      <c r="H16" s="59" t="s">
        <v>65</v>
      </c>
      <c r="I16" s="109" t="s">
        <v>76</v>
      </c>
      <c r="J16" s="64" t="s">
        <v>5</v>
      </c>
      <c r="K16" s="5">
        <v>5</v>
      </c>
      <c r="L16" s="10">
        <v>40752</v>
      </c>
      <c r="M16" s="58" t="s">
        <v>36</v>
      </c>
      <c r="N16" s="83"/>
      <c r="O16" s="84"/>
      <c r="P16" s="58"/>
      <c r="Q16" s="83"/>
      <c r="R16" s="58"/>
      <c r="S16" s="1"/>
      <c r="T16" s="1"/>
      <c r="U16" s="1"/>
    </row>
    <row r="17" spans="1:21" ht="15.75">
      <c r="A17" s="5">
        <v>6</v>
      </c>
      <c r="B17" s="10">
        <v>40753</v>
      </c>
      <c r="C17" s="58" t="s">
        <v>33</v>
      </c>
      <c r="D17" s="62" t="s">
        <v>43</v>
      </c>
      <c r="E17" s="8" t="s">
        <v>107</v>
      </c>
      <c r="F17" s="64" t="s">
        <v>5</v>
      </c>
      <c r="G17" s="61" t="s">
        <v>85</v>
      </c>
      <c r="H17" s="59" t="s">
        <v>6</v>
      </c>
      <c r="I17" s="108" t="s">
        <v>118</v>
      </c>
      <c r="J17" s="64" t="s">
        <v>5</v>
      </c>
      <c r="K17" s="5">
        <v>6</v>
      </c>
      <c r="L17" s="10">
        <v>40753</v>
      </c>
      <c r="M17" s="58" t="s">
        <v>33</v>
      </c>
      <c r="N17" s="83"/>
      <c r="O17" s="84"/>
      <c r="P17" s="58"/>
      <c r="Q17" s="83"/>
      <c r="R17" s="58"/>
      <c r="S17" s="1"/>
      <c r="T17" s="1"/>
      <c r="U17" s="1"/>
    </row>
    <row r="18" spans="1:21" ht="15.75">
      <c r="A18" s="5">
        <v>7</v>
      </c>
      <c r="B18" s="10">
        <v>40754</v>
      </c>
      <c r="C18" s="58" t="s">
        <v>30</v>
      </c>
      <c r="D18" s="62" t="s">
        <v>47</v>
      </c>
      <c r="E18" s="8" t="s">
        <v>109</v>
      </c>
      <c r="F18" s="64" t="s">
        <v>5</v>
      </c>
      <c r="G18" s="61" t="s">
        <v>83</v>
      </c>
      <c r="H18" s="59" t="s">
        <v>90</v>
      </c>
      <c r="I18" s="108" t="s">
        <v>115</v>
      </c>
      <c r="J18" s="64" t="s">
        <v>5</v>
      </c>
      <c r="K18" s="5">
        <v>7</v>
      </c>
      <c r="L18" s="10">
        <v>40754</v>
      </c>
      <c r="M18" s="58" t="s">
        <v>30</v>
      </c>
      <c r="N18" s="83"/>
      <c r="O18" s="84"/>
      <c r="P18" s="58"/>
      <c r="Q18" s="83"/>
      <c r="R18" s="58"/>
      <c r="S18" s="1"/>
      <c r="T18" s="1"/>
      <c r="U18" s="1"/>
    </row>
    <row r="19" spans="1:21" ht="15.75">
      <c r="A19" s="5">
        <v>8</v>
      </c>
      <c r="B19" s="10">
        <v>40755</v>
      </c>
      <c r="C19" s="58" t="s">
        <v>34</v>
      </c>
      <c r="D19" s="62" t="s">
        <v>48</v>
      </c>
      <c r="E19" s="8" t="s">
        <v>111</v>
      </c>
      <c r="F19" s="64" t="s">
        <v>5</v>
      </c>
      <c r="G19" s="61" t="s">
        <v>85</v>
      </c>
      <c r="H19" s="59" t="s">
        <v>78</v>
      </c>
      <c r="I19" s="109" t="s">
        <v>104</v>
      </c>
      <c r="J19" s="64" t="s">
        <v>5</v>
      </c>
      <c r="K19" s="5">
        <v>8</v>
      </c>
      <c r="L19" s="10">
        <v>40755</v>
      </c>
      <c r="M19" s="58" t="s">
        <v>34</v>
      </c>
      <c r="N19" s="83"/>
      <c r="O19" s="84"/>
      <c r="P19" s="58"/>
      <c r="Q19" s="83"/>
      <c r="R19" s="58"/>
      <c r="S19" s="1"/>
      <c r="T19" s="1"/>
      <c r="U19" s="1"/>
    </row>
    <row r="20" spans="1:21" ht="15.75">
      <c r="A20" s="5">
        <v>9</v>
      </c>
      <c r="B20" s="10" t="s">
        <v>66</v>
      </c>
      <c r="C20" s="58" t="s">
        <v>35</v>
      </c>
      <c r="D20" s="62" t="s">
        <v>44</v>
      </c>
      <c r="E20" s="8" t="s">
        <v>112</v>
      </c>
      <c r="F20" s="64" t="s">
        <v>5</v>
      </c>
      <c r="G20" s="61" t="s">
        <v>83</v>
      </c>
      <c r="H20" s="59" t="s">
        <v>79</v>
      </c>
      <c r="I20" s="108" t="s">
        <v>116</v>
      </c>
      <c r="J20" s="64" t="s">
        <v>5</v>
      </c>
      <c r="K20" s="5">
        <v>9</v>
      </c>
      <c r="L20" s="10" t="s">
        <v>66</v>
      </c>
      <c r="M20" s="58" t="s">
        <v>35</v>
      </c>
      <c r="N20" s="83"/>
      <c r="O20" s="84"/>
      <c r="P20" s="58"/>
      <c r="Q20" s="83"/>
      <c r="R20" s="58"/>
      <c r="S20" s="1"/>
      <c r="T20" s="1"/>
      <c r="U20" s="1"/>
    </row>
    <row r="21" spans="1:21" ht="15.75">
      <c r="A21" s="5">
        <v>10</v>
      </c>
      <c r="B21" s="10" t="s">
        <v>67</v>
      </c>
      <c r="C21" s="58" t="s">
        <v>32</v>
      </c>
      <c r="D21" s="62" t="s">
        <v>89</v>
      </c>
      <c r="E21" s="8" t="s">
        <v>124</v>
      </c>
      <c r="F21" s="64" t="s">
        <v>5</v>
      </c>
      <c r="G21" s="61" t="s">
        <v>85</v>
      </c>
      <c r="H21" s="117" t="s">
        <v>65</v>
      </c>
      <c r="I21" s="152" t="s">
        <v>117</v>
      </c>
      <c r="J21" s="134" t="s">
        <v>5</v>
      </c>
      <c r="K21" s="5">
        <v>10</v>
      </c>
      <c r="L21" s="10" t="s">
        <v>67</v>
      </c>
      <c r="M21" s="58" t="s">
        <v>32</v>
      </c>
      <c r="N21" s="83"/>
      <c r="O21" s="84"/>
      <c r="P21" s="58"/>
      <c r="Q21" s="83"/>
      <c r="R21" s="58"/>
      <c r="S21" s="1"/>
      <c r="T21" s="1"/>
      <c r="U21" s="1"/>
    </row>
    <row r="22" spans="1:21" ht="15.75">
      <c r="A22" s="120">
        <v>11</v>
      </c>
      <c r="B22" s="121" t="s">
        <v>68</v>
      </c>
      <c r="C22" s="122" t="s">
        <v>31</v>
      </c>
      <c r="D22" s="123" t="s">
        <v>49</v>
      </c>
      <c r="E22" s="124" t="s">
        <v>121</v>
      </c>
      <c r="F22" s="125" t="s">
        <v>5</v>
      </c>
      <c r="G22" s="117" t="s">
        <v>83</v>
      </c>
      <c r="H22" s="117" t="s">
        <v>90</v>
      </c>
      <c r="I22" s="126" t="s">
        <v>96</v>
      </c>
      <c r="J22" s="125" t="s">
        <v>5</v>
      </c>
      <c r="K22" s="120">
        <v>11</v>
      </c>
      <c r="L22" s="121" t="s">
        <v>68</v>
      </c>
      <c r="M22" s="122" t="s">
        <v>31</v>
      </c>
      <c r="N22" s="113"/>
      <c r="O22" s="60"/>
      <c r="P22" s="112"/>
      <c r="Q22" s="113"/>
      <c r="R22" s="112"/>
      <c r="S22" s="1"/>
      <c r="T22" s="1"/>
      <c r="U22" s="1"/>
    </row>
    <row r="23" spans="1:21" ht="15.75">
      <c r="A23" s="120">
        <v>12</v>
      </c>
      <c r="B23" s="121" t="s">
        <v>69</v>
      </c>
      <c r="C23" s="122" t="s">
        <v>36</v>
      </c>
      <c r="D23" s="123" t="s">
        <v>87</v>
      </c>
      <c r="E23" s="124" t="s">
        <v>122</v>
      </c>
      <c r="F23" s="125" t="s">
        <v>5</v>
      </c>
      <c r="G23" s="61" t="s">
        <v>85</v>
      </c>
      <c r="H23" s="117" t="s">
        <v>6</v>
      </c>
      <c r="I23" s="153" t="s">
        <v>105</v>
      </c>
      <c r="J23" s="125" t="s">
        <v>5</v>
      </c>
      <c r="K23" s="120">
        <v>12</v>
      </c>
      <c r="L23" s="121" t="s">
        <v>69</v>
      </c>
      <c r="M23" s="122" t="s">
        <v>36</v>
      </c>
      <c r="N23" s="113"/>
      <c r="O23" s="60"/>
      <c r="P23" s="112"/>
      <c r="Q23" s="113"/>
      <c r="R23" s="112"/>
      <c r="S23" s="1"/>
      <c r="T23" s="1"/>
      <c r="U23" s="1"/>
    </row>
    <row r="24" spans="1:21" ht="15.75">
      <c r="A24" s="120">
        <v>13</v>
      </c>
      <c r="B24" s="121" t="s">
        <v>70</v>
      </c>
      <c r="C24" s="122" t="s">
        <v>33</v>
      </c>
      <c r="D24" s="123" t="s">
        <v>132</v>
      </c>
      <c r="E24" s="124" t="s">
        <v>123</v>
      </c>
      <c r="F24" s="125" t="s">
        <v>5</v>
      </c>
      <c r="G24" s="117" t="s">
        <v>83</v>
      </c>
      <c r="H24" s="117" t="s">
        <v>90</v>
      </c>
      <c r="I24" s="153" t="s">
        <v>108</v>
      </c>
      <c r="J24" s="125" t="s">
        <v>5</v>
      </c>
      <c r="K24" s="120">
        <v>13</v>
      </c>
      <c r="L24" s="121" t="s">
        <v>70</v>
      </c>
      <c r="M24" s="122" t="s">
        <v>33</v>
      </c>
      <c r="N24" s="113"/>
      <c r="O24" s="60"/>
      <c r="P24" s="112"/>
      <c r="Q24" s="113"/>
      <c r="R24" s="112"/>
      <c r="S24" s="1"/>
      <c r="T24" s="1"/>
      <c r="U24" s="1"/>
    </row>
    <row r="25" spans="1:21" ht="15.75">
      <c r="A25" s="120">
        <v>14</v>
      </c>
      <c r="B25" s="121" t="s">
        <v>71</v>
      </c>
      <c r="C25" s="122" t="s">
        <v>30</v>
      </c>
      <c r="D25" s="123" t="s">
        <v>133</v>
      </c>
      <c r="E25" s="124" t="s">
        <v>125</v>
      </c>
      <c r="F25" s="125" t="s">
        <v>5</v>
      </c>
      <c r="G25" s="117" t="s">
        <v>83</v>
      </c>
      <c r="H25" s="117" t="s">
        <v>78</v>
      </c>
      <c r="I25" s="126" t="s">
        <v>63</v>
      </c>
      <c r="J25" s="125" t="s">
        <v>5</v>
      </c>
      <c r="K25" s="120">
        <v>14</v>
      </c>
      <c r="L25" s="121" t="s">
        <v>71</v>
      </c>
      <c r="M25" s="122" t="s">
        <v>30</v>
      </c>
      <c r="N25" s="113"/>
      <c r="O25" s="60"/>
      <c r="P25" s="112"/>
      <c r="Q25" s="113"/>
      <c r="R25" s="112"/>
      <c r="S25" s="1"/>
      <c r="T25" s="1"/>
      <c r="U25" s="1"/>
    </row>
    <row r="26" spans="1:21" ht="15.75">
      <c r="A26" s="120">
        <v>15</v>
      </c>
      <c r="B26" s="121" t="s">
        <v>72</v>
      </c>
      <c r="C26" s="122" t="s">
        <v>34</v>
      </c>
      <c r="D26" s="123" t="s">
        <v>50</v>
      </c>
      <c r="E26" s="124" t="s">
        <v>126</v>
      </c>
      <c r="F26" s="125" t="s">
        <v>5</v>
      </c>
      <c r="G26" s="117" t="s">
        <v>83</v>
      </c>
      <c r="H26" s="117" t="s">
        <v>65</v>
      </c>
      <c r="I26" s="108" t="s">
        <v>110</v>
      </c>
      <c r="J26" s="125" t="s">
        <v>5</v>
      </c>
      <c r="K26" s="120">
        <v>15</v>
      </c>
      <c r="L26" s="121" t="s">
        <v>72</v>
      </c>
      <c r="M26" s="122" t="s">
        <v>34</v>
      </c>
      <c r="N26" s="113"/>
      <c r="O26" s="60"/>
      <c r="P26" s="112"/>
      <c r="Q26" s="113" t="s">
        <v>75</v>
      </c>
      <c r="R26" s="112">
        <f>2*10</f>
        <v>20</v>
      </c>
      <c r="S26" s="1"/>
      <c r="T26" s="1"/>
      <c r="U26" s="1"/>
    </row>
    <row r="27" spans="1:21" ht="16.5" thickBot="1">
      <c r="A27" s="127">
        <v>16</v>
      </c>
      <c r="B27" s="128" t="s">
        <v>73</v>
      </c>
      <c r="C27" s="129" t="s">
        <v>35</v>
      </c>
      <c r="D27" s="130" t="s">
        <v>51</v>
      </c>
      <c r="E27" s="131" t="s">
        <v>127</v>
      </c>
      <c r="F27" s="132" t="s">
        <v>5</v>
      </c>
      <c r="G27" s="118" t="s">
        <v>37</v>
      </c>
      <c r="H27" s="168" t="s">
        <v>79</v>
      </c>
      <c r="I27" s="119" t="s">
        <v>86</v>
      </c>
      <c r="J27" s="65" t="s">
        <v>5</v>
      </c>
      <c r="K27" s="127">
        <v>16</v>
      </c>
      <c r="L27" s="128" t="s">
        <v>73</v>
      </c>
      <c r="M27" s="129" t="s">
        <v>35</v>
      </c>
      <c r="N27" s="115" t="s">
        <v>38</v>
      </c>
      <c r="O27" s="116">
        <v>100</v>
      </c>
      <c r="P27" s="114">
        <v>600</v>
      </c>
      <c r="Q27" s="115" t="s">
        <v>99</v>
      </c>
      <c r="R27" s="114">
        <v>400</v>
      </c>
      <c r="S27" s="1"/>
      <c r="T27" s="1"/>
      <c r="U27" s="1"/>
    </row>
    <row r="28" spans="1:21" ht="15.75">
      <c r="A28" s="52">
        <v>17</v>
      </c>
      <c r="B28" s="53" t="s">
        <v>74</v>
      </c>
      <c r="C28" s="54" t="s">
        <v>32</v>
      </c>
      <c r="D28" s="71" t="s">
        <v>101</v>
      </c>
      <c r="E28" s="66" t="s">
        <v>113</v>
      </c>
      <c r="F28" s="86" t="s">
        <v>5</v>
      </c>
      <c r="G28" s="142" t="s">
        <v>84</v>
      </c>
      <c r="H28" s="169" t="s">
        <v>7</v>
      </c>
      <c r="I28" s="151" t="s">
        <v>92</v>
      </c>
      <c r="J28" s="86" t="s">
        <v>5</v>
      </c>
      <c r="K28" s="52">
        <v>17</v>
      </c>
      <c r="L28" s="53" t="s">
        <v>74</v>
      </c>
      <c r="M28" s="54" t="s">
        <v>32</v>
      </c>
      <c r="N28" s="88" t="s">
        <v>38</v>
      </c>
      <c r="O28" s="89">
        <v>100</v>
      </c>
      <c r="P28" s="90">
        <v>600</v>
      </c>
      <c r="Q28" s="73" t="s">
        <v>100</v>
      </c>
      <c r="R28" s="45">
        <v>400</v>
      </c>
      <c r="S28" s="1"/>
      <c r="T28" s="1"/>
      <c r="U28" s="1"/>
    </row>
    <row r="29" spans="1:21" ht="15.75">
      <c r="A29" s="5">
        <v>18</v>
      </c>
      <c r="B29" s="10">
        <v>40765</v>
      </c>
      <c r="C29" s="58" t="s">
        <v>31</v>
      </c>
      <c r="D29" s="62" t="s">
        <v>95</v>
      </c>
      <c r="E29" s="8" t="s">
        <v>114</v>
      </c>
      <c r="F29" s="64" t="s">
        <v>5</v>
      </c>
      <c r="G29" s="61" t="s">
        <v>84</v>
      </c>
      <c r="H29" s="170" t="s">
        <v>6</v>
      </c>
      <c r="I29" s="167" t="s">
        <v>91</v>
      </c>
      <c r="J29" s="64" t="s">
        <v>5</v>
      </c>
      <c r="K29" s="5">
        <v>18</v>
      </c>
      <c r="L29" s="10">
        <v>40765</v>
      </c>
      <c r="M29" s="58" t="s">
        <v>31</v>
      </c>
      <c r="N29" s="83" t="s">
        <v>38</v>
      </c>
      <c r="O29" s="84">
        <v>100</v>
      </c>
      <c r="P29" s="58">
        <v>600</v>
      </c>
      <c r="Q29" s="83"/>
      <c r="R29" s="58"/>
      <c r="S29" s="1"/>
      <c r="T29" s="1"/>
      <c r="U29" s="1"/>
    </row>
    <row r="30" spans="1:21" ht="16.5" thickBot="1">
      <c r="A30" s="6">
        <v>19</v>
      </c>
      <c r="B30" s="11">
        <v>40766</v>
      </c>
      <c r="C30" s="55" t="s">
        <v>36</v>
      </c>
      <c r="D30" s="56" t="s">
        <v>97</v>
      </c>
      <c r="E30" s="57" t="s">
        <v>128</v>
      </c>
      <c r="F30" s="65" t="s">
        <v>5</v>
      </c>
      <c r="G30" s="87" t="s">
        <v>53</v>
      </c>
      <c r="H30" s="168" t="s">
        <v>7</v>
      </c>
      <c r="I30" s="87" t="s">
        <v>120</v>
      </c>
      <c r="J30" s="65" t="s">
        <v>5</v>
      </c>
      <c r="K30" s="6">
        <v>19</v>
      </c>
      <c r="L30" s="11">
        <v>40766</v>
      </c>
      <c r="M30" s="55" t="s">
        <v>36</v>
      </c>
      <c r="N30" s="115" t="s">
        <v>38</v>
      </c>
      <c r="O30" s="116">
        <v>100</v>
      </c>
      <c r="P30" s="114">
        <v>600</v>
      </c>
      <c r="Q30" s="85" t="s">
        <v>98</v>
      </c>
      <c r="R30" s="55">
        <v>1450</v>
      </c>
      <c r="S30" s="1"/>
      <c r="T30" s="1"/>
      <c r="U30" s="1"/>
    </row>
    <row r="31" spans="1:21" ht="15.75">
      <c r="A31" s="20">
        <v>20</v>
      </c>
      <c r="B31" s="40" t="s">
        <v>94</v>
      </c>
      <c r="C31" s="45" t="s">
        <v>33</v>
      </c>
      <c r="D31" s="157" t="s">
        <v>22</v>
      </c>
      <c r="E31" s="158" t="s">
        <v>102</v>
      </c>
      <c r="F31" s="159"/>
      <c r="G31" s="160" t="s">
        <v>103</v>
      </c>
      <c r="H31" s="172"/>
      <c r="I31" s="161"/>
      <c r="J31" s="159"/>
      <c r="K31" s="20">
        <v>20</v>
      </c>
      <c r="L31" s="40" t="s">
        <v>94</v>
      </c>
      <c r="M31" s="45" t="s">
        <v>33</v>
      </c>
      <c r="N31" s="162"/>
      <c r="O31" s="163"/>
      <c r="P31" s="156"/>
      <c r="Q31" s="158" t="s">
        <v>102</v>
      </c>
      <c r="R31" s="173">
        <v>100</v>
      </c>
      <c r="S31" s="1"/>
      <c r="T31" s="1"/>
      <c r="U31" s="1"/>
    </row>
    <row r="32" spans="1:21" ht="16.5" thickBot="1">
      <c r="A32" s="21"/>
      <c r="B32" s="154"/>
      <c r="C32" s="155"/>
      <c r="D32" s="164" t="s">
        <v>16</v>
      </c>
      <c r="E32" s="17"/>
      <c r="F32" s="106"/>
      <c r="G32" s="18"/>
      <c r="H32" s="171"/>
      <c r="I32" s="133" t="s">
        <v>17</v>
      </c>
      <c r="J32" s="106"/>
      <c r="K32" s="21"/>
      <c r="L32" s="154"/>
      <c r="M32" s="155"/>
      <c r="N32" s="69"/>
      <c r="O32" s="80"/>
      <c r="P32" s="47"/>
      <c r="Q32" s="165" t="s">
        <v>103</v>
      </c>
      <c r="R32" s="166">
        <v>200</v>
      </c>
      <c r="S32" s="1"/>
      <c r="T32" s="1"/>
      <c r="U32" s="1"/>
    </row>
    <row r="33" spans="1:21" ht="15.75">
      <c r="A33" s="2"/>
      <c r="B33" s="2"/>
      <c r="C33" s="2"/>
      <c r="D33" s="4"/>
      <c r="E33" s="1"/>
      <c r="F33" s="1"/>
      <c r="G33" s="1"/>
      <c r="H33" s="1"/>
      <c r="I33" s="1"/>
      <c r="J33" s="1"/>
      <c r="K33" s="2"/>
      <c r="L33" s="2"/>
      <c r="M33" s="2"/>
      <c r="N33" s="2"/>
      <c r="O33" s="110" t="s">
        <v>77</v>
      </c>
      <c r="P33" s="111">
        <f>SUM(P5:P32)</f>
        <v>6220</v>
      </c>
      <c r="Q33" s="110" t="s">
        <v>81</v>
      </c>
      <c r="R33" s="111">
        <f>SUM(R5:R32)</f>
        <v>4234.333333333333</v>
      </c>
      <c r="S33" s="1"/>
      <c r="T33" s="1"/>
      <c r="U33" s="1"/>
    </row>
  </sheetData>
  <sheetProtection/>
  <mergeCells count="8">
    <mergeCell ref="A3:C3"/>
    <mergeCell ref="E3:F3"/>
    <mergeCell ref="I3:J3"/>
    <mergeCell ref="K3:M3"/>
    <mergeCell ref="A4:C4"/>
    <mergeCell ref="E4:F4"/>
    <mergeCell ref="I4:J4"/>
    <mergeCell ref="K4:M4"/>
  </mergeCells>
  <hyperlinks>
    <hyperlink ref="D13" r:id="rId1" display="http://www.spitsbergentravel.com/Start/Equipment/Weapon-rental/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CHEMOPETROL,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tojnar</dc:creator>
  <cp:keywords/>
  <dc:description/>
  <cp:lastModifiedBy>Jan Tojnar</cp:lastModifiedBy>
  <cp:lastPrinted>2013-07-23T07:37:00Z</cp:lastPrinted>
  <dcterms:created xsi:type="dcterms:W3CDTF">2011-07-12T07:56:43Z</dcterms:created>
  <dcterms:modified xsi:type="dcterms:W3CDTF">2013-09-03T17:07:00Z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