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9720" windowHeight="10995" tabRatio="659" activeTab="0"/>
  </bookViews>
  <sheets>
    <sheet name="Analýza WRC 2015" sheetId="1" r:id="rId1"/>
    <sheet name="Mezičasy WRC 2015" sheetId="2" r:id="rId2"/>
  </sheets>
  <definedNames/>
  <calcPr fullCalcOnLoad="1"/>
</workbook>
</file>

<file path=xl/sharedStrings.xml><?xml version="1.0" encoding="utf-8"?>
<sst xmlns="http://schemas.openxmlformats.org/spreadsheetml/2006/main" count="253" uniqueCount="174">
  <si>
    <t>Č.</t>
  </si>
  <si>
    <t>Čas celkový</t>
  </si>
  <si>
    <t>postup</t>
  </si>
  <si>
    <t>Poznámka</t>
  </si>
  <si>
    <t>Cíl</t>
  </si>
  <si>
    <t>Kód</t>
  </si>
  <si>
    <t>Postup</t>
  </si>
  <si>
    <t>Start</t>
  </si>
  <si>
    <t>Čas</t>
  </si>
  <si>
    <t>Tempo</t>
  </si>
  <si>
    <t>[min/km]</t>
  </si>
  <si>
    <t>Suma</t>
  </si>
  <si>
    <t>[km]</t>
  </si>
  <si>
    <t>Běh</t>
  </si>
  <si>
    <t>Body</t>
  </si>
  <si>
    <t>bodů</t>
  </si>
  <si>
    <t>přímo</t>
  </si>
  <si>
    <t>reál</t>
  </si>
  <si>
    <t>Délka</t>
  </si>
  <si>
    <t>Plán</t>
  </si>
  <si>
    <t>Běh celkem:</t>
  </si>
  <si>
    <t>Analýza prvního dne WRC 2015</t>
  </si>
  <si>
    <t xml:space="preserve">P: 91 </t>
  </si>
  <si>
    <t xml:space="preserve">P: 77 </t>
  </si>
  <si>
    <t xml:space="preserve">P: 75 </t>
  </si>
  <si>
    <t xml:space="preserve">P: 51 </t>
  </si>
  <si>
    <t xml:space="preserve">P: 65 </t>
  </si>
  <si>
    <t xml:space="preserve">P: 24 </t>
  </si>
  <si>
    <t xml:space="preserve">P: 48 </t>
  </si>
  <si>
    <t xml:space="preserve">P: 93 </t>
  </si>
  <si>
    <t xml:space="preserve">P: 66 </t>
  </si>
  <si>
    <t xml:space="preserve">P: 95 </t>
  </si>
  <si>
    <t xml:space="preserve">P: 36 </t>
  </si>
  <si>
    <t xml:space="preserve">P: 56 </t>
  </si>
  <si>
    <t xml:space="preserve">P: 85 </t>
  </si>
  <si>
    <t xml:space="preserve">P: 92 </t>
  </si>
  <si>
    <t xml:space="preserve">P: 50 </t>
  </si>
  <si>
    <t xml:space="preserve">P: 81 </t>
  </si>
  <si>
    <t xml:space="preserve">P: 60 </t>
  </si>
  <si>
    <t xml:space="preserve">P: 90 </t>
  </si>
  <si>
    <t xml:space="preserve">P: 31 </t>
  </si>
  <si>
    <t xml:space="preserve">P: 82 </t>
  </si>
  <si>
    <t xml:space="preserve">P: 96 </t>
  </si>
  <si>
    <t xml:space="preserve">P: 42 </t>
  </si>
  <si>
    <t xml:space="preserve">P: 44 </t>
  </si>
  <si>
    <t xml:space="preserve">P: 64 </t>
  </si>
  <si>
    <t xml:space="preserve">P: 94 </t>
  </si>
  <si>
    <t xml:space="preserve">P: 83 </t>
  </si>
  <si>
    <t xml:space="preserve">P: 52 </t>
  </si>
  <si>
    <t xml:space="preserve">P: 73 </t>
  </si>
  <si>
    <t xml:space="preserve">P: 63 </t>
  </si>
  <si>
    <t xml:space="preserve">P: 74 </t>
  </si>
  <si>
    <t xml:space="preserve">P: 80 </t>
  </si>
  <si>
    <t xml:space="preserve">P: 71 </t>
  </si>
  <si>
    <t xml:space="preserve">P: 20 </t>
  </si>
  <si>
    <t xml:space="preserve">P: 78 </t>
  </si>
  <si>
    <t>Finish</t>
  </si>
  <si>
    <t>On Course: 23:40:44</t>
  </si>
  <si>
    <t>Distance: 91,43km</t>
  </si>
  <si>
    <t>Vynechány k. 61 a 53 (-110 b. celkem)</t>
  </si>
  <si>
    <t>90 /90</t>
  </si>
  <si>
    <t>2 s</t>
  </si>
  <si>
    <t>70 /160</t>
  </si>
  <si>
    <t>1 s</t>
  </si>
  <si>
    <t>70 /230</t>
  </si>
  <si>
    <t>4 s</t>
  </si>
  <si>
    <t>50 /280</t>
  </si>
  <si>
    <t>60 /340</t>
  </si>
  <si>
    <t>20 /360</t>
  </si>
  <si>
    <t>3 s</t>
  </si>
  <si>
    <t>40 /400</t>
  </si>
  <si>
    <t>90 /490</t>
  </si>
  <si>
    <t>60 /550</t>
  </si>
  <si>
    <t>5 s</t>
  </si>
  <si>
    <t>90 /640</t>
  </si>
  <si>
    <t>30 /670</t>
  </si>
  <si>
    <t>50 /720</t>
  </si>
  <si>
    <t>7 s</t>
  </si>
  <si>
    <t>80 /800</t>
  </si>
  <si>
    <t>90 /890</t>
  </si>
  <si>
    <t>50 /940</t>
  </si>
  <si>
    <t>80 /1020</t>
  </si>
  <si>
    <t>60 /1080</t>
  </si>
  <si>
    <t>13 s</t>
  </si>
  <si>
    <t>90 /1170</t>
  </si>
  <si>
    <t>30 /1200</t>
  </si>
  <si>
    <t>6 s</t>
  </si>
  <si>
    <t>80 /1280</t>
  </si>
  <si>
    <t>90 /1370</t>
  </si>
  <si>
    <t>40 /1410</t>
  </si>
  <si>
    <t>40 /1450</t>
  </si>
  <si>
    <t>60 /1510</t>
  </si>
  <si>
    <t>11 s</t>
  </si>
  <si>
    <t>90 /1600</t>
  </si>
  <si>
    <t>80 /1680</t>
  </si>
  <si>
    <t>50 /1730</t>
  </si>
  <si>
    <t>70 /1800</t>
  </si>
  <si>
    <t>60 /1860</t>
  </si>
  <si>
    <t>70 /1930</t>
  </si>
  <si>
    <t>80 /2010</t>
  </si>
  <si>
    <t>8 s</t>
  </si>
  <si>
    <t>70 /2080</t>
  </si>
  <si>
    <t>9 s</t>
  </si>
  <si>
    <t>20 /2100</t>
  </si>
  <si>
    <t>70 /2170</t>
  </si>
  <si>
    <t>0 s</t>
  </si>
  <si>
    <t>2,75 km</t>
  </si>
  <si>
    <t>4,90 km</t>
  </si>
  <si>
    <t>8,51 km</t>
  </si>
  <si>
    <t>11,49 km</t>
  </si>
  <si>
    <t>14,54 km</t>
  </si>
  <si>
    <t>16,28 km</t>
  </si>
  <si>
    <t>18,96 km</t>
  </si>
  <si>
    <t>21,29 km</t>
  </si>
  <si>
    <t>23,21 km</t>
  </si>
  <si>
    <t>26,77 km</t>
  </si>
  <si>
    <t>28,64 km</t>
  </si>
  <si>
    <t>31,14 km</t>
  </si>
  <si>
    <t>33,62 km</t>
  </si>
  <si>
    <t>35,54 km</t>
  </si>
  <si>
    <t>39,21 km</t>
  </si>
  <si>
    <t>42,07 km</t>
  </si>
  <si>
    <t>45,72 km</t>
  </si>
  <si>
    <t>48,59 km</t>
  </si>
  <si>
    <t>50,97 km</t>
  </si>
  <si>
    <t>54,70 km</t>
  </si>
  <si>
    <t>57,02 km</t>
  </si>
  <si>
    <t>60,05 km</t>
  </si>
  <si>
    <t>61,48 km</t>
  </si>
  <si>
    <t>63,00 km</t>
  </si>
  <si>
    <t>66,50 km</t>
  </si>
  <si>
    <t>69,08 km</t>
  </si>
  <si>
    <t>70,81 km</t>
  </si>
  <si>
    <t>74,05 km</t>
  </si>
  <si>
    <t>76,68 km</t>
  </si>
  <si>
    <t>78,65 km</t>
  </si>
  <si>
    <t>82,24 km</t>
  </si>
  <si>
    <t>85,30 km</t>
  </si>
  <si>
    <t>87,40 km</t>
  </si>
  <si>
    <t>89,93 km</t>
  </si>
  <si>
    <t>91,43 km</t>
  </si>
  <si>
    <t>Analýza noci a druhého dne WRC 2015</t>
  </si>
  <si>
    <t xml:space="preserve">Málem jsme přeběhli, naštěstí jsme se zorientovali podle potoků </t>
  </si>
  <si>
    <t>Podběhnutí kontroly, naštestí tam byli lidé</t>
  </si>
  <si>
    <t>Nabíráme vodu. Kontrolu jsme podběhli, ale zorientoval jsem se dle tvaru kopce</t>
  </si>
  <si>
    <t>Pochyby při dohledávce, ale šli jsme správně</t>
  </si>
  <si>
    <t>Nabíráme vodu</t>
  </si>
  <si>
    <t>Nepatrné přeběhnutí rokle</t>
  </si>
  <si>
    <t>Plochý terén, kontrolu jsme naběhli a museli se 500 metrů vracet</t>
  </si>
  <si>
    <t>1. den (10 hodin) 42 km přímo/57 km reálně</t>
  </si>
  <si>
    <t>V mapě chyběl plot a neseděla klasifikace cest, ale nenechali jsme se nachytat</t>
  </si>
  <si>
    <t>[cm]</t>
  </si>
  <si>
    <t>Nepatrná odchylka od ideálního postupu</t>
  </si>
  <si>
    <r>
      <rPr>
        <sz val="11"/>
        <rFont val="Times New Roman"/>
        <family val="1"/>
      </rPr>
      <t xml:space="preserve">Cca </t>
    </r>
    <r>
      <rPr>
        <b/>
        <sz val="11"/>
        <rFont val="Times New Roman"/>
        <family val="1"/>
      </rPr>
      <t>4:15</t>
    </r>
    <r>
      <rPr>
        <sz val="11"/>
        <rFont val="Times New Roman"/>
        <family val="1"/>
      </rPr>
      <t xml:space="preserve"> konec svícení; </t>
    </r>
    <r>
      <rPr>
        <b/>
        <sz val="11"/>
        <rFont val="Times New Roman"/>
        <family val="1"/>
      </rPr>
      <t>v noci (6 hod. 15 min.) 18 km přímo/25 km reálně</t>
    </r>
  </si>
  <si>
    <t>Realita</t>
  </si>
  <si>
    <t>Celkem přímo</t>
  </si>
  <si>
    <t>reálný</t>
  </si>
  <si>
    <t>Dle GPS na webu:</t>
  </si>
  <si>
    <t>Celkem reálně</t>
  </si>
  <si>
    <t>2. den (7 hod. 26 min.) 31 km přímo/42 km reálně</t>
  </si>
  <si>
    <t>km</t>
  </si>
  <si>
    <t>Odběh po nesprávné pěšině, cca 10 min. navíc</t>
  </si>
  <si>
    <t>Přeběhli jsme sedlo nad kontrolou =&gt; 2 km oblouk a cca 17 minut navíc</t>
  </si>
  <si>
    <t>V mapě nebrodná říčka (nebyla to pravda), obíháme obloukem k brodu. Nabíráme vodu.</t>
  </si>
  <si>
    <r>
      <t>V půlce postupu zapínáme světla (cca 22:30)</t>
    </r>
    <r>
      <rPr>
        <sz val="11"/>
        <rFont val="Times New Roman"/>
        <family val="1"/>
      </rPr>
      <t>; velké zdržení v bažinách (1 km za 34 minut)</t>
    </r>
  </si>
  <si>
    <t>Bažinu probíháme na jistotu podél plotu</t>
  </si>
  <si>
    <t>600 m zaběhnutí kvůli chybnému vyhodnocení pěšin, ztráta cca 9 minut</t>
  </si>
  <si>
    <t>Předčasné odbočení z cesty, naštěstí terénní tvary byly zřetelné a daly se najít</t>
  </si>
  <si>
    <t>Neudržel jsem azimut a trefil špatné údolí =&gt; zabíhačka 1 km, cca 10 minut navíc</t>
  </si>
  <si>
    <t>Reálná délka postupu</t>
  </si>
  <si>
    <t>GPS</t>
  </si>
  <si>
    <t>Měřeno provazem</t>
  </si>
  <si>
    <t>Zbytečně jsme vystoupali až nad 2. rokli =&gt; 500 m a cca 10 min. navíc</t>
  </si>
  <si>
    <t>Po přebrodění řeky bažiny a humusové houští (1 km džunglí za cca 14 minut)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</si>
</sst>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h:mm;@"/>
  </numFmts>
  <fonts count="57">
    <font>
      <sz val="12"/>
      <name val="Times New Roman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7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Verdana"/>
      <family val="2"/>
    </font>
    <font>
      <b/>
      <sz val="16"/>
      <color indexed="10"/>
      <name val="Verdana"/>
      <family val="2"/>
    </font>
    <font>
      <b/>
      <sz val="11"/>
      <color indexed="10"/>
      <name val="Times New Roman"/>
      <family val="1"/>
    </font>
    <font>
      <sz val="10"/>
      <name val="Times New Roman"/>
      <family val="1"/>
    </font>
    <font>
      <sz val="10"/>
      <color indexed="17"/>
      <name val="Times New Roman"/>
      <family val="1"/>
    </font>
    <font>
      <sz val="10"/>
      <color indexed="13"/>
      <name val="Times New Roman"/>
      <family val="1"/>
    </font>
    <font>
      <sz val="11"/>
      <color indexed="10"/>
      <name val="Times New Roman"/>
      <family val="1"/>
    </font>
    <font>
      <sz val="10"/>
      <name val="Courier New"/>
      <family val="3"/>
    </font>
    <font>
      <b/>
      <sz val="10"/>
      <name val="Courier New"/>
      <family val="3"/>
    </font>
    <font>
      <sz val="10"/>
      <color indexed="17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Verdana"/>
      <family val="2"/>
    </font>
    <font>
      <b/>
      <sz val="11"/>
      <color rgb="FFFF0000"/>
      <name val="Times New Roman"/>
      <family val="1"/>
    </font>
    <font>
      <sz val="10"/>
      <color rgb="FF008000"/>
      <name val="Times New Roman"/>
      <family val="1"/>
    </font>
    <font>
      <sz val="10"/>
      <color rgb="FFFFFF00"/>
      <name val="Times New Roman"/>
      <family val="1"/>
    </font>
    <font>
      <sz val="11"/>
      <color rgb="FFFF0000"/>
      <name val="Times New Roman"/>
      <family val="1"/>
    </font>
    <font>
      <sz val="10"/>
      <color rgb="FF008000"/>
      <name val="Courier New"/>
      <family val="3"/>
    </font>
    <font>
      <b/>
      <sz val="16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rgb="FFC0C0C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 style="thin"/>
      <right style="medium"/>
      <top style="dashed"/>
      <bottom style="dashed"/>
    </border>
    <border>
      <left/>
      <right/>
      <top style="dashed"/>
      <bottom style="dashed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/>
      <right style="medium"/>
      <top style="dashed"/>
      <bottom style="dashed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/>
      <right/>
      <top style="dashed"/>
      <bottom style="medium"/>
    </border>
    <border>
      <left style="medium"/>
      <right style="thin"/>
      <top style="dashed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/>
      <right/>
      <top/>
      <bottom style="dashed"/>
    </border>
    <border>
      <left style="thin"/>
      <right style="medium"/>
      <top/>
      <bottom style="dash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dashed"/>
      <bottom/>
    </border>
    <border>
      <left style="medium"/>
      <right style="thin"/>
      <top style="dashed"/>
      <bottom/>
    </border>
    <border>
      <left style="thin"/>
      <right style="thin"/>
      <top style="dashed"/>
      <bottom/>
    </border>
    <border>
      <left/>
      <right/>
      <top style="dashed"/>
      <bottom/>
    </border>
    <border>
      <left/>
      <right style="medium"/>
      <top style="dashed"/>
      <bottom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/>
      <right/>
      <top style="medium"/>
      <bottom style="dashed"/>
    </border>
    <border>
      <left/>
      <right style="medium"/>
      <top style="medium"/>
      <bottom style="dashed"/>
    </border>
    <border>
      <left/>
      <right style="medium"/>
      <top style="dashed"/>
      <bottom style="medium"/>
    </border>
    <border>
      <left style="medium"/>
      <right style="thin"/>
      <top/>
      <bottom style="dashed"/>
    </border>
    <border>
      <left style="thin"/>
      <right style="thin"/>
      <top/>
      <bottom style="dashed"/>
    </border>
    <border>
      <left/>
      <right style="medium"/>
      <top/>
      <bottom style="dashed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/>
      <right/>
      <top style="dashed"/>
      <bottom style="thin"/>
    </border>
    <border>
      <left/>
      <right style="medium"/>
      <top style="dashed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5" applyNumberFormat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3" fillId="0" borderId="0" xfId="58" applyFont="1">
      <alignment/>
      <protection/>
    </xf>
    <xf numFmtId="0" fontId="2" fillId="0" borderId="0" xfId="58">
      <alignment/>
      <protection/>
    </xf>
    <xf numFmtId="0" fontId="2" fillId="0" borderId="0" xfId="58" applyAlignment="1">
      <alignment horizontal="center"/>
      <protection/>
    </xf>
    <xf numFmtId="0" fontId="3" fillId="0" borderId="0" xfId="58" applyFont="1" applyAlignment="1">
      <alignment horizontal="left"/>
      <protection/>
    </xf>
    <xf numFmtId="0" fontId="3" fillId="0" borderId="0" xfId="58" applyFont="1" applyAlignment="1">
      <alignment horizontal="center"/>
      <protection/>
    </xf>
    <xf numFmtId="0" fontId="4" fillId="0" borderId="0" xfId="58" applyFont="1">
      <alignment/>
      <protection/>
    </xf>
    <xf numFmtId="21" fontId="2" fillId="0" borderId="0" xfId="58" applyNumberFormat="1">
      <alignment/>
      <protection/>
    </xf>
    <xf numFmtId="0" fontId="0" fillId="0" borderId="0" xfId="58" applyFont="1">
      <alignment/>
      <protection/>
    </xf>
    <xf numFmtId="0" fontId="3" fillId="0" borderId="10" xfId="58" applyFont="1" applyBorder="1" applyAlignment="1">
      <alignment horizontal="center"/>
      <protection/>
    </xf>
    <xf numFmtId="0" fontId="3" fillId="0" borderId="11" xfId="58" applyFont="1" applyBorder="1" applyAlignment="1">
      <alignment horizontal="center"/>
      <protection/>
    </xf>
    <xf numFmtId="0" fontId="3" fillId="0" borderId="12" xfId="58" applyFont="1" applyBorder="1" applyAlignment="1">
      <alignment horizontal="center"/>
      <protection/>
    </xf>
    <xf numFmtId="0" fontId="3" fillId="0" borderId="13" xfId="58" applyFont="1" applyBorder="1" applyAlignment="1">
      <alignment horizontal="center"/>
      <protection/>
    </xf>
    <xf numFmtId="0" fontId="3" fillId="0" borderId="14" xfId="58" applyFont="1" applyBorder="1" applyAlignment="1">
      <alignment horizontal="center"/>
      <protection/>
    </xf>
    <xf numFmtId="0" fontId="3" fillId="0" borderId="15" xfId="58" applyFont="1" applyBorder="1" applyAlignment="1">
      <alignment horizontal="center"/>
      <protection/>
    </xf>
    <xf numFmtId="0" fontId="3" fillId="0" borderId="10" xfId="58" applyFont="1" applyBorder="1" applyAlignment="1">
      <alignment horizontal="left"/>
      <protection/>
    </xf>
    <xf numFmtId="0" fontId="3" fillId="0" borderId="15" xfId="58" applyFont="1" applyBorder="1" applyAlignment="1">
      <alignment horizontal="left"/>
      <protection/>
    </xf>
    <xf numFmtId="21" fontId="3" fillId="0" borderId="15" xfId="59" applyNumberFormat="1" applyFont="1" applyBorder="1" applyAlignment="1">
      <alignment horizontal="left"/>
      <protection/>
    </xf>
    <xf numFmtId="21" fontId="3" fillId="0" borderId="16" xfId="58" applyNumberFormat="1" applyFont="1" applyBorder="1" applyAlignment="1">
      <alignment horizontal="center" vertical="center"/>
      <protection/>
    </xf>
    <xf numFmtId="21" fontId="2" fillId="0" borderId="17" xfId="58" applyNumberFormat="1" applyFont="1" applyBorder="1" applyAlignment="1">
      <alignment horizontal="center" vertical="center"/>
      <protection/>
    </xf>
    <xf numFmtId="21" fontId="2" fillId="0" borderId="16" xfId="58" applyNumberFormat="1" applyFont="1" applyBorder="1" applyAlignment="1">
      <alignment horizontal="center" vertical="center"/>
      <protection/>
    </xf>
    <xf numFmtId="0" fontId="3" fillId="0" borderId="18" xfId="58" applyFont="1" applyBorder="1" applyAlignment="1">
      <alignment horizontal="center"/>
      <protection/>
    </xf>
    <xf numFmtId="0" fontId="3" fillId="0" borderId="19" xfId="58" applyFont="1" applyBorder="1" applyAlignment="1">
      <alignment horizontal="center"/>
      <protection/>
    </xf>
    <xf numFmtId="0" fontId="3" fillId="0" borderId="20" xfId="58" applyFont="1" applyBorder="1" applyAlignment="1">
      <alignment horizontal="center"/>
      <protection/>
    </xf>
    <xf numFmtId="0" fontId="3" fillId="0" borderId="21" xfId="58" applyFont="1" applyBorder="1" applyAlignment="1">
      <alignment horizontal="center"/>
      <protection/>
    </xf>
    <xf numFmtId="0" fontId="3" fillId="0" borderId="22" xfId="58" applyFont="1" applyFill="1" applyBorder="1" applyAlignment="1">
      <alignment horizontal="center"/>
      <protection/>
    </xf>
    <xf numFmtId="0" fontId="3" fillId="0" borderId="23" xfId="58" applyFont="1" applyFill="1" applyBorder="1" applyAlignment="1">
      <alignment horizontal="center"/>
      <protection/>
    </xf>
    <xf numFmtId="0" fontId="3" fillId="0" borderId="24" xfId="58" applyFont="1" applyFill="1" applyBorder="1" applyAlignment="1">
      <alignment horizontal="center"/>
      <protection/>
    </xf>
    <xf numFmtId="0" fontId="3" fillId="0" borderId="25" xfId="58" applyFont="1" applyFill="1" applyBorder="1" applyAlignment="1">
      <alignment horizontal="center"/>
      <protection/>
    </xf>
    <xf numFmtId="0" fontId="3" fillId="0" borderId="26" xfId="58" applyFont="1" applyBorder="1" applyAlignment="1">
      <alignment horizontal="center"/>
      <protection/>
    </xf>
    <xf numFmtId="0" fontId="3" fillId="0" borderId="27" xfId="58" applyFont="1" applyBorder="1" applyAlignment="1">
      <alignment horizontal="center"/>
      <protection/>
    </xf>
    <xf numFmtId="21" fontId="3" fillId="0" borderId="26" xfId="59" applyNumberFormat="1" applyFont="1" applyBorder="1" applyAlignment="1">
      <alignment horizontal="center"/>
      <protection/>
    </xf>
    <xf numFmtId="165" fontId="3" fillId="0" borderId="22" xfId="59" applyNumberFormat="1" applyFont="1" applyFill="1" applyBorder="1" applyAlignment="1">
      <alignment horizontal="center"/>
      <protection/>
    </xf>
    <xf numFmtId="0" fontId="3" fillId="0" borderId="28" xfId="58" applyFont="1" applyBorder="1" applyAlignment="1">
      <alignment horizontal="center"/>
      <protection/>
    </xf>
    <xf numFmtId="0" fontId="3" fillId="0" borderId="29" xfId="58" applyFont="1" applyBorder="1" applyAlignment="1">
      <alignment horizontal="center"/>
      <protection/>
    </xf>
    <xf numFmtId="0" fontId="3" fillId="0" borderId="30" xfId="58" applyFont="1" applyFill="1" applyBorder="1" applyAlignment="1">
      <alignment horizontal="center"/>
      <protection/>
    </xf>
    <xf numFmtId="0" fontId="3" fillId="33" borderId="31" xfId="58" applyFont="1" applyFill="1" applyBorder="1" applyAlignment="1">
      <alignment horizontal="center" vertical="center"/>
      <protection/>
    </xf>
    <xf numFmtId="0" fontId="3" fillId="33" borderId="32" xfId="58" applyFont="1" applyFill="1" applyBorder="1" applyAlignment="1">
      <alignment horizontal="center" vertical="center"/>
      <protection/>
    </xf>
    <xf numFmtId="0" fontId="3" fillId="33" borderId="16" xfId="58" applyFont="1" applyFill="1" applyBorder="1" applyAlignment="1">
      <alignment horizontal="center" vertical="center"/>
      <protection/>
    </xf>
    <xf numFmtId="21" fontId="3" fillId="33" borderId="17" xfId="58" applyNumberFormat="1" applyFont="1" applyFill="1" applyBorder="1" applyAlignment="1">
      <alignment horizontal="center" vertical="center"/>
      <protection/>
    </xf>
    <xf numFmtId="164" fontId="3" fillId="33" borderId="31" xfId="58" applyNumberFormat="1" applyFont="1" applyFill="1" applyBorder="1" applyAlignment="1">
      <alignment horizontal="center" vertical="center"/>
      <protection/>
    </xf>
    <xf numFmtId="21" fontId="3" fillId="33" borderId="16" xfId="58" applyNumberFormat="1" applyFont="1" applyFill="1" applyBorder="1" applyAlignment="1">
      <alignment horizontal="center" vertical="center"/>
      <protection/>
    </xf>
    <xf numFmtId="0" fontId="3" fillId="33" borderId="33" xfId="58" applyFont="1" applyFill="1" applyBorder="1" applyAlignment="1">
      <alignment horizontal="left" vertical="center"/>
      <protection/>
    </xf>
    <xf numFmtId="0" fontId="2" fillId="33" borderId="33" xfId="58" applyFont="1" applyFill="1" applyBorder="1" applyAlignment="1">
      <alignment horizontal="center" vertical="center"/>
      <protection/>
    </xf>
    <xf numFmtId="0" fontId="3" fillId="33" borderId="34" xfId="58" applyFont="1" applyFill="1" applyBorder="1" applyAlignment="1">
      <alignment horizontal="center" vertical="center"/>
      <protection/>
    </xf>
    <xf numFmtId="0" fontId="3" fillId="33" borderId="35" xfId="58" applyFont="1" applyFill="1" applyBorder="1" applyAlignment="1">
      <alignment horizontal="center" vertical="center"/>
      <protection/>
    </xf>
    <xf numFmtId="21" fontId="3" fillId="33" borderId="36" xfId="58" applyNumberFormat="1" applyFont="1" applyFill="1" applyBorder="1" applyAlignment="1">
      <alignment horizontal="center" vertical="center"/>
      <protection/>
    </xf>
    <xf numFmtId="164" fontId="3" fillId="33" borderId="37" xfId="58" applyNumberFormat="1" applyFont="1" applyFill="1" applyBorder="1" applyAlignment="1">
      <alignment horizontal="center" vertical="center"/>
      <protection/>
    </xf>
    <xf numFmtId="21" fontId="3" fillId="33" borderId="35" xfId="58" applyNumberFormat="1" applyFont="1" applyFill="1" applyBorder="1" applyAlignment="1">
      <alignment horizontal="center" vertical="center"/>
      <protection/>
    </xf>
    <xf numFmtId="0" fontId="2" fillId="0" borderId="31" xfId="58" applyFont="1" applyFill="1" applyBorder="1" applyAlignment="1">
      <alignment horizontal="center" vertical="center"/>
      <protection/>
    </xf>
    <xf numFmtId="165" fontId="3" fillId="0" borderId="31" xfId="59" applyNumberFormat="1" applyFont="1" applyFill="1" applyBorder="1" applyAlignment="1">
      <alignment horizontal="center" vertical="center"/>
      <protection/>
    </xf>
    <xf numFmtId="20" fontId="3" fillId="0" borderId="33" xfId="58" applyNumberFormat="1" applyFont="1" applyFill="1" applyBorder="1" applyAlignment="1">
      <alignment horizontal="center" vertical="center"/>
      <protection/>
    </xf>
    <xf numFmtId="164" fontId="2" fillId="0" borderId="33" xfId="58" applyNumberFormat="1" applyFont="1" applyFill="1" applyBorder="1" applyAlignment="1">
      <alignment horizontal="center" vertical="center"/>
      <protection/>
    </xf>
    <xf numFmtId="0" fontId="3" fillId="34" borderId="38" xfId="58" applyFont="1" applyFill="1" applyBorder="1" applyAlignment="1">
      <alignment horizontal="center" vertical="center"/>
      <protection/>
    </xf>
    <xf numFmtId="164" fontId="2" fillId="34" borderId="39" xfId="58" applyNumberFormat="1" applyFont="1" applyFill="1" applyBorder="1" applyAlignment="1">
      <alignment horizontal="center" vertical="center"/>
      <protection/>
    </xf>
    <xf numFmtId="20" fontId="3" fillId="34" borderId="39" xfId="58" applyNumberFormat="1" applyFont="1" applyFill="1" applyBorder="1" applyAlignment="1">
      <alignment horizontal="left" vertical="center" wrapText="1"/>
      <protection/>
    </xf>
    <xf numFmtId="164" fontId="3" fillId="0" borderId="0" xfId="58" applyNumberFormat="1" applyFont="1" applyAlignment="1">
      <alignment horizontal="left"/>
      <protection/>
    </xf>
    <xf numFmtId="0" fontId="2" fillId="0" borderId="22" xfId="58" applyFont="1" applyFill="1" applyBorder="1" applyAlignment="1">
      <alignment horizontal="center"/>
      <protection/>
    </xf>
    <xf numFmtId="0" fontId="2" fillId="0" borderId="24" xfId="58" applyFont="1" applyFill="1" applyBorder="1" applyAlignment="1">
      <alignment horizontal="center"/>
      <protection/>
    </xf>
    <xf numFmtId="164" fontId="2" fillId="33" borderId="33" xfId="58" applyNumberFormat="1" applyFont="1" applyFill="1" applyBorder="1" applyAlignment="1">
      <alignment horizontal="center" vertical="center"/>
      <protection/>
    </xf>
    <xf numFmtId="21" fontId="2" fillId="0" borderId="40" xfId="58" applyNumberFormat="1" applyFont="1" applyBorder="1" applyAlignment="1">
      <alignment horizontal="center" vertical="center"/>
      <protection/>
    </xf>
    <xf numFmtId="21" fontId="2" fillId="0" borderId="41" xfId="58" applyNumberFormat="1" applyFont="1" applyBorder="1" applyAlignment="1">
      <alignment horizontal="center" vertical="center"/>
      <protection/>
    </xf>
    <xf numFmtId="0" fontId="2" fillId="0" borderId="32" xfId="58" applyFont="1" applyFill="1" applyBorder="1" applyAlignment="1">
      <alignment horizontal="center" vertical="center"/>
      <protection/>
    </xf>
    <xf numFmtId="0" fontId="2" fillId="0" borderId="16" xfId="58" applyFont="1" applyFill="1" applyBorder="1" applyAlignment="1">
      <alignment horizontal="center" vertical="center"/>
      <protection/>
    </xf>
    <xf numFmtId="164" fontId="2" fillId="0" borderId="31" xfId="58" applyNumberFormat="1" applyFont="1" applyFill="1" applyBorder="1" applyAlignment="1">
      <alignment horizontal="center" vertical="center"/>
      <protection/>
    </xf>
    <xf numFmtId="0" fontId="2" fillId="34" borderId="42" xfId="58" applyFont="1" applyFill="1" applyBorder="1" applyAlignment="1">
      <alignment horizontal="center" vertical="center"/>
      <protection/>
    </xf>
    <xf numFmtId="0" fontId="2" fillId="34" borderId="43" xfId="58" applyFont="1" applyFill="1" applyBorder="1" applyAlignment="1">
      <alignment horizontal="center" vertical="center"/>
      <protection/>
    </xf>
    <xf numFmtId="21" fontId="2" fillId="34" borderId="44" xfId="58" applyNumberFormat="1" applyFont="1" applyFill="1" applyBorder="1" applyAlignment="1">
      <alignment horizontal="center" vertical="center"/>
      <protection/>
    </xf>
    <xf numFmtId="21" fontId="2" fillId="34" borderId="38" xfId="58" applyNumberFormat="1" applyFont="1" applyFill="1" applyBorder="1" applyAlignment="1">
      <alignment horizontal="center" vertical="center"/>
      <protection/>
    </xf>
    <xf numFmtId="164" fontId="2" fillId="34" borderId="42" xfId="58" applyNumberFormat="1" applyFont="1" applyFill="1" applyBorder="1" applyAlignment="1">
      <alignment horizontal="center" vertical="center"/>
      <protection/>
    </xf>
    <xf numFmtId="21" fontId="6" fillId="0" borderId="0" xfId="59" applyNumberFormat="1" applyFont="1" applyBorder="1" applyAlignment="1">
      <alignment horizontal="center" wrapText="1"/>
      <protection/>
    </xf>
    <xf numFmtId="0" fontId="0" fillId="0" borderId="0" xfId="58" applyFont="1" applyAlignment="1">
      <alignment horizontal="center"/>
      <protection/>
    </xf>
    <xf numFmtId="0" fontId="50" fillId="35" borderId="0" xfId="0" applyFont="1" applyFill="1" applyAlignment="1">
      <alignment horizontal="left" vertical="top" wrapText="1"/>
    </xf>
    <xf numFmtId="21" fontId="50" fillId="35" borderId="0" xfId="0" applyNumberFormat="1" applyFont="1" applyFill="1" applyAlignment="1">
      <alignment horizontal="left" vertical="top" wrapText="1"/>
    </xf>
    <xf numFmtId="21" fontId="2" fillId="0" borderId="45" xfId="58" applyNumberFormat="1" applyFont="1" applyBorder="1" applyAlignment="1">
      <alignment horizontal="center" vertical="center"/>
      <protection/>
    </xf>
    <xf numFmtId="0" fontId="2" fillId="0" borderId="46" xfId="58" applyFont="1" applyFill="1" applyBorder="1" applyAlignment="1">
      <alignment horizontal="center" vertical="center"/>
      <protection/>
    </xf>
    <xf numFmtId="0" fontId="2" fillId="0" borderId="47" xfId="58" applyFont="1" applyFill="1" applyBorder="1" applyAlignment="1">
      <alignment horizontal="center" vertical="center"/>
      <protection/>
    </xf>
    <xf numFmtId="0" fontId="2" fillId="0" borderId="45" xfId="58" applyFont="1" applyFill="1" applyBorder="1" applyAlignment="1">
      <alignment horizontal="center" vertical="center"/>
      <protection/>
    </xf>
    <xf numFmtId="21" fontId="2" fillId="0" borderId="48" xfId="58" applyNumberFormat="1" applyFont="1" applyBorder="1" applyAlignment="1">
      <alignment horizontal="center" vertical="center"/>
      <protection/>
    </xf>
    <xf numFmtId="164" fontId="2" fillId="0" borderId="46" xfId="58" applyNumberFormat="1" applyFont="1" applyFill="1" applyBorder="1" applyAlignment="1">
      <alignment horizontal="center" vertical="center"/>
      <protection/>
    </xf>
    <xf numFmtId="165" fontId="3" fillId="0" borderId="46" xfId="59" applyNumberFormat="1" applyFont="1" applyFill="1" applyBorder="1" applyAlignment="1">
      <alignment horizontal="center" vertical="center"/>
      <protection/>
    </xf>
    <xf numFmtId="164" fontId="2" fillId="0" borderId="49" xfId="58" applyNumberFormat="1" applyFont="1" applyFill="1" applyBorder="1" applyAlignment="1">
      <alignment horizontal="center" vertical="center"/>
      <protection/>
    </xf>
    <xf numFmtId="21" fontId="3" fillId="0" borderId="45" xfId="58" applyNumberFormat="1" applyFont="1" applyBorder="1" applyAlignment="1">
      <alignment horizontal="center" vertical="center"/>
      <protection/>
    </xf>
    <xf numFmtId="21" fontId="3" fillId="34" borderId="38" xfId="58" applyNumberFormat="1" applyFont="1" applyFill="1" applyBorder="1" applyAlignment="1">
      <alignment horizontal="center" vertical="center"/>
      <protection/>
    </xf>
    <xf numFmtId="21" fontId="3" fillId="33" borderId="38" xfId="58" applyNumberFormat="1" applyFont="1" applyFill="1" applyBorder="1" applyAlignment="1">
      <alignment horizontal="center" vertical="center"/>
      <protection/>
    </xf>
    <xf numFmtId="0" fontId="3" fillId="36" borderId="50" xfId="58" applyFont="1" applyFill="1" applyBorder="1" applyAlignment="1">
      <alignment horizontal="center" vertical="center"/>
      <protection/>
    </xf>
    <xf numFmtId="0" fontId="3" fillId="36" borderId="51" xfId="58" applyFont="1" applyFill="1" applyBorder="1" applyAlignment="1">
      <alignment horizontal="center" vertical="center"/>
      <protection/>
    </xf>
    <xf numFmtId="0" fontId="3" fillId="36" borderId="52" xfId="58" applyFont="1" applyFill="1" applyBorder="1" applyAlignment="1">
      <alignment horizontal="center" vertical="center"/>
      <protection/>
    </xf>
    <xf numFmtId="0" fontId="3" fillId="36" borderId="53" xfId="58" applyFont="1" applyFill="1" applyBorder="1" applyAlignment="1">
      <alignment horizontal="center" vertical="center"/>
      <protection/>
    </xf>
    <xf numFmtId="0" fontId="2" fillId="36" borderId="50" xfId="58" applyFont="1" applyFill="1" applyBorder="1" applyAlignment="1">
      <alignment horizontal="center" vertical="center"/>
      <protection/>
    </xf>
    <xf numFmtId="0" fontId="2" fillId="36" borderId="52" xfId="58" applyFont="1" applyFill="1" applyBorder="1" applyAlignment="1">
      <alignment horizontal="center" vertical="center"/>
      <protection/>
    </xf>
    <xf numFmtId="21" fontId="3" fillId="36" borderId="50" xfId="58" applyNumberFormat="1" applyFont="1" applyFill="1" applyBorder="1" applyAlignment="1">
      <alignment horizontal="center" vertical="center"/>
      <protection/>
    </xf>
    <xf numFmtId="21" fontId="3" fillId="36" borderId="52" xfId="58" applyNumberFormat="1" applyFont="1" applyFill="1" applyBorder="1" applyAlignment="1">
      <alignment horizontal="center" vertical="center"/>
      <protection/>
    </xf>
    <xf numFmtId="0" fontId="3" fillId="36" borderId="54" xfId="58" applyFont="1" applyFill="1" applyBorder="1" applyAlignment="1">
      <alignment horizontal="center" vertical="center"/>
      <protection/>
    </xf>
    <xf numFmtId="0" fontId="2" fillId="36" borderId="31" xfId="58" applyFont="1" applyFill="1" applyBorder="1" applyAlignment="1">
      <alignment horizontal="center" vertical="center"/>
      <protection/>
    </xf>
    <xf numFmtId="0" fontId="2" fillId="36" borderId="32" xfId="58" applyFont="1" applyFill="1" applyBorder="1" applyAlignment="1">
      <alignment horizontal="center" vertical="center"/>
      <protection/>
    </xf>
    <xf numFmtId="0" fontId="2" fillId="36" borderId="16" xfId="58" applyFont="1" applyFill="1" applyBorder="1" applyAlignment="1">
      <alignment horizontal="center" vertical="center"/>
      <protection/>
    </xf>
    <xf numFmtId="21" fontId="2" fillId="36" borderId="17" xfId="58" applyNumberFormat="1" applyFont="1" applyFill="1" applyBorder="1" applyAlignment="1">
      <alignment horizontal="center" vertical="center"/>
      <protection/>
    </xf>
    <xf numFmtId="164" fontId="2" fillId="36" borderId="31" xfId="58" applyNumberFormat="1" applyFont="1" applyFill="1" applyBorder="1" applyAlignment="1">
      <alignment horizontal="center" vertical="center"/>
      <protection/>
    </xf>
    <xf numFmtId="21" fontId="2" fillId="36" borderId="16" xfId="58" applyNumberFormat="1" applyFont="1" applyFill="1" applyBorder="1" applyAlignment="1">
      <alignment horizontal="center" vertical="center"/>
      <protection/>
    </xf>
    <xf numFmtId="21" fontId="3" fillId="36" borderId="31" xfId="58" applyNumberFormat="1" applyFont="1" applyFill="1" applyBorder="1" applyAlignment="1">
      <alignment horizontal="center" vertical="center"/>
      <protection/>
    </xf>
    <xf numFmtId="21" fontId="3" fillId="36" borderId="16" xfId="58" applyNumberFormat="1" applyFont="1" applyFill="1" applyBorder="1" applyAlignment="1">
      <alignment horizontal="center" vertical="center"/>
      <protection/>
    </xf>
    <xf numFmtId="0" fontId="2" fillId="36" borderId="33" xfId="58" applyFont="1" applyFill="1" applyBorder="1" applyAlignment="1">
      <alignment horizontal="center" vertical="center"/>
      <protection/>
    </xf>
    <xf numFmtId="0" fontId="2" fillId="36" borderId="33" xfId="58" applyFont="1" applyFill="1" applyBorder="1" applyAlignment="1">
      <alignment horizontal="left" vertical="center"/>
      <protection/>
    </xf>
    <xf numFmtId="0" fontId="2" fillId="36" borderId="33" xfId="58" applyFont="1" applyFill="1" applyBorder="1" applyAlignment="1">
      <alignment horizontal="left" vertical="center" wrapText="1"/>
      <protection/>
    </xf>
    <xf numFmtId="164" fontId="2" fillId="36" borderId="33" xfId="58" applyNumberFormat="1" applyFont="1" applyFill="1" applyBorder="1" applyAlignment="1">
      <alignment horizontal="center" vertical="center"/>
      <protection/>
    </xf>
    <xf numFmtId="21" fontId="2" fillId="36" borderId="31" xfId="58" applyNumberFormat="1" applyFont="1" applyFill="1" applyBorder="1" applyAlignment="1">
      <alignment horizontal="center" vertical="center"/>
      <protection/>
    </xf>
    <xf numFmtId="21" fontId="3" fillId="36" borderId="35" xfId="58" applyNumberFormat="1" applyFont="1" applyFill="1" applyBorder="1" applyAlignment="1">
      <alignment horizontal="center" vertical="center"/>
      <protection/>
    </xf>
    <xf numFmtId="164" fontId="2" fillId="36" borderId="55" xfId="58" applyNumberFormat="1" applyFont="1" applyFill="1" applyBorder="1" applyAlignment="1">
      <alignment horizontal="center" vertical="center"/>
      <protection/>
    </xf>
    <xf numFmtId="0" fontId="2" fillId="36" borderId="51" xfId="58" applyFont="1" applyFill="1" applyBorder="1" applyAlignment="1">
      <alignment horizontal="center" vertical="center"/>
      <protection/>
    </xf>
    <xf numFmtId="21" fontId="2" fillId="36" borderId="53" xfId="58" applyNumberFormat="1" applyFont="1" applyFill="1" applyBorder="1" applyAlignment="1">
      <alignment horizontal="center" vertical="center"/>
      <protection/>
    </xf>
    <xf numFmtId="164" fontId="2" fillId="36" borderId="50" xfId="58" applyNumberFormat="1" applyFont="1" applyFill="1" applyBorder="1" applyAlignment="1">
      <alignment horizontal="center" vertical="center"/>
      <protection/>
    </xf>
    <xf numFmtId="21" fontId="2" fillId="36" borderId="52" xfId="58" applyNumberFormat="1" applyFont="1" applyFill="1" applyBorder="1" applyAlignment="1">
      <alignment horizontal="center" vertical="center"/>
      <protection/>
    </xf>
    <xf numFmtId="0" fontId="2" fillId="36" borderId="54" xfId="58" applyFont="1" applyFill="1" applyBorder="1" applyAlignment="1">
      <alignment horizontal="center" vertical="center"/>
      <protection/>
    </xf>
    <xf numFmtId="164" fontId="2" fillId="36" borderId="54" xfId="58" applyNumberFormat="1" applyFont="1" applyFill="1" applyBorder="1" applyAlignment="1">
      <alignment horizontal="center" vertical="center"/>
      <protection/>
    </xf>
    <xf numFmtId="0" fontId="2" fillId="0" borderId="56" xfId="58" applyFont="1" applyFill="1" applyBorder="1" applyAlignment="1">
      <alignment horizontal="center" vertical="center"/>
      <protection/>
    </xf>
    <xf numFmtId="0" fontId="2" fillId="0" borderId="57" xfId="58" applyFont="1" applyFill="1" applyBorder="1" applyAlignment="1">
      <alignment horizontal="center" vertical="center"/>
      <protection/>
    </xf>
    <xf numFmtId="0" fontId="2" fillId="0" borderId="41" xfId="58" applyFont="1" applyFill="1" applyBorder="1" applyAlignment="1">
      <alignment horizontal="center" vertical="center"/>
      <protection/>
    </xf>
    <xf numFmtId="164" fontId="2" fillId="0" borderId="56" xfId="58" applyNumberFormat="1" applyFont="1" applyFill="1" applyBorder="1" applyAlignment="1">
      <alignment horizontal="center" vertical="center"/>
      <protection/>
    </xf>
    <xf numFmtId="165" fontId="3" fillId="0" borderId="56" xfId="59" applyNumberFormat="1" applyFont="1" applyFill="1" applyBorder="1" applyAlignment="1">
      <alignment horizontal="center" vertical="center"/>
      <protection/>
    </xf>
    <xf numFmtId="21" fontId="3" fillId="0" borderId="41" xfId="58" applyNumberFormat="1" applyFont="1" applyBorder="1" applyAlignment="1">
      <alignment horizontal="center" vertical="center"/>
      <protection/>
    </xf>
    <xf numFmtId="21" fontId="2" fillId="0" borderId="41" xfId="58" applyNumberFormat="1" applyFont="1" applyFill="1" applyBorder="1" applyAlignment="1">
      <alignment horizontal="center" vertical="center"/>
      <protection/>
    </xf>
    <xf numFmtId="164" fontId="2" fillId="0" borderId="58" xfId="58" applyNumberFormat="1" applyFont="1" applyFill="1" applyBorder="1" applyAlignment="1">
      <alignment horizontal="center" vertical="center"/>
      <protection/>
    </xf>
    <xf numFmtId="0" fontId="2" fillId="37" borderId="59" xfId="58" applyFont="1" applyFill="1" applyBorder="1" applyAlignment="1">
      <alignment horizontal="center" vertical="center"/>
      <protection/>
    </xf>
    <xf numFmtId="0" fontId="3" fillId="37" borderId="60" xfId="58" applyFont="1" applyFill="1" applyBorder="1" applyAlignment="1">
      <alignment horizontal="center" vertical="center"/>
      <protection/>
    </xf>
    <xf numFmtId="0" fontId="2" fillId="37" borderId="60" xfId="58" applyFont="1" applyFill="1" applyBorder="1" applyAlignment="1">
      <alignment horizontal="center" vertical="center"/>
      <protection/>
    </xf>
    <xf numFmtId="0" fontId="2" fillId="37" borderId="61" xfId="58" applyFont="1" applyFill="1" applyBorder="1" applyAlignment="1">
      <alignment horizontal="center" vertical="center"/>
      <protection/>
    </xf>
    <xf numFmtId="21" fontId="2" fillId="37" borderId="62" xfId="58" applyNumberFormat="1" applyFont="1" applyFill="1" applyBorder="1" applyAlignment="1">
      <alignment horizontal="center" vertical="center"/>
      <protection/>
    </xf>
    <xf numFmtId="164" fontId="2" fillId="37" borderId="59" xfId="58" applyNumberFormat="1" applyFont="1" applyFill="1" applyBorder="1" applyAlignment="1">
      <alignment horizontal="center" vertical="center"/>
      <protection/>
    </xf>
    <xf numFmtId="21" fontId="2" fillId="37" borderId="61" xfId="58" applyNumberFormat="1" applyFont="1" applyFill="1" applyBorder="1" applyAlignment="1">
      <alignment horizontal="center" vertical="center"/>
      <protection/>
    </xf>
    <xf numFmtId="21" fontId="3" fillId="37" borderId="59" xfId="58" applyNumberFormat="1" applyFont="1" applyFill="1" applyBorder="1" applyAlignment="1">
      <alignment horizontal="center" vertical="center"/>
      <protection/>
    </xf>
    <xf numFmtId="21" fontId="3" fillId="37" borderId="61" xfId="58" applyNumberFormat="1" applyFont="1" applyFill="1" applyBorder="1" applyAlignment="1">
      <alignment horizontal="center" vertical="center"/>
      <protection/>
    </xf>
    <xf numFmtId="20" fontId="3" fillId="37" borderId="63" xfId="58" applyNumberFormat="1" applyFont="1" applyFill="1" applyBorder="1" applyAlignment="1">
      <alignment horizontal="left" vertical="center"/>
      <protection/>
    </xf>
    <xf numFmtId="164" fontId="2" fillId="37" borderId="63" xfId="58" applyNumberFormat="1" applyFont="1" applyFill="1" applyBorder="1" applyAlignment="1">
      <alignment horizontal="center" vertical="center"/>
      <protection/>
    </xf>
    <xf numFmtId="0" fontId="2" fillId="33" borderId="33" xfId="58" applyFont="1" applyFill="1" applyBorder="1" applyAlignment="1">
      <alignment horizontal="left" vertical="center"/>
      <protection/>
    </xf>
    <xf numFmtId="0" fontId="2" fillId="33" borderId="33" xfId="58" applyFont="1" applyFill="1" applyBorder="1" applyAlignment="1">
      <alignment horizontal="left" vertical="center" wrapText="1"/>
      <protection/>
    </xf>
    <xf numFmtId="0" fontId="2" fillId="0" borderId="0" xfId="58" applyFont="1" applyAlignment="1">
      <alignment horizontal="left"/>
      <protection/>
    </xf>
    <xf numFmtId="0" fontId="2" fillId="0" borderId="0" xfId="58" applyFont="1">
      <alignment/>
      <protection/>
    </xf>
    <xf numFmtId="0" fontId="3" fillId="33" borderId="33" xfId="58" applyFont="1" applyFill="1" applyBorder="1" applyAlignment="1">
      <alignment horizontal="left" vertical="center" wrapText="1"/>
      <protection/>
    </xf>
    <xf numFmtId="0" fontId="3" fillId="33" borderId="37" xfId="58" applyFont="1" applyFill="1" applyBorder="1" applyAlignment="1">
      <alignment horizontal="center" vertical="center"/>
      <protection/>
    </xf>
    <xf numFmtId="0" fontId="2" fillId="33" borderId="55" xfId="58" applyFont="1" applyFill="1" applyBorder="1" applyAlignment="1">
      <alignment horizontal="center" vertical="center"/>
      <protection/>
    </xf>
    <xf numFmtId="0" fontId="3" fillId="33" borderId="33" xfId="58" applyNumberFormat="1" applyFont="1" applyFill="1" applyBorder="1" applyAlignment="1">
      <alignment horizontal="left" vertical="center"/>
      <protection/>
    </xf>
    <xf numFmtId="164" fontId="3" fillId="33" borderId="33" xfId="58" applyNumberFormat="1" applyFont="1" applyFill="1" applyBorder="1" applyAlignment="1">
      <alignment horizontal="center" vertical="center"/>
      <protection/>
    </xf>
    <xf numFmtId="0" fontId="3" fillId="36" borderId="54" xfId="58" applyFont="1" applyFill="1" applyBorder="1" applyAlignment="1">
      <alignment horizontal="left" vertical="center" wrapText="1"/>
      <protection/>
    </xf>
    <xf numFmtId="0" fontId="3" fillId="33" borderId="64" xfId="58" applyFont="1" applyFill="1" applyBorder="1" applyAlignment="1">
      <alignment horizontal="center" vertical="center"/>
      <protection/>
    </xf>
    <xf numFmtId="0" fontId="3" fillId="33" borderId="65" xfId="58" applyFont="1" applyFill="1" applyBorder="1" applyAlignment="1">
      <alignment horizontal="center" vertical="center"/>
      <protection/>
    </xf>
    <xf numFmtId="0" fontId="3" fillId="33" borderId="66" xfId="58" applyFont="1" applyFill="1" applyBorder="1" applyAlignment="1">
      <alignment horizontal="center" vertical="center"/>
      <protection/>
    </xf>
    <xf numFmtId="21" fontId="3" fillId="33" borderId="67" xfId="58" applyNumberFormat="1" applyFont="1" applyFill="1" applyBorder="1" applyAlignment="1">
      <alignment horizontal="center" vertical="center"/>
      <protection/>
    </xf>
    <xf numFmtId="164" fontId="3" fillId="33" borderId="64" xfId="58" applyNumberFormat="1" applyFont="1" applyFill="1" applyBorder="1" applyAlignment="1">
      <alignment horizontal="center" vertical="center"/>
      <protection/>
    </xf>
    <xf numFmtId="21" fontId="3" fillId="33" borderId="66" xfId="58" applyNumberFormat="1" applyFont="1" applyFill="1" applyBorder="1" applyAlignment="1">
      <alignment horizontal="center" vertical="center"/>
      <protection/>
    </xf>
    <xf numFmtId="165" fontId="3" fillId="33" borderId="64" xfId="59" applyNumberFormat="1" applyFont="1" applyFill="1" applyBorder="1" applyAlignment="1">
      <alignment horizontal="center" vertical="center"/>
      <protection/>
    </xf>
    <xf numFmtId="20" fontId="3" fillId="33" borderId="68" xfId="58" applyNumberFormat="1" applyFont="1" applyFill="1" applyBorder="1" applyAlignment="1">
      <alignment horizontal="center" vertical="center"/>
      <protection/>
    </xf>
    <xf numFmtId="164" fontId="2" fillId="33" borderId="68" xfId="58" applyNumberFormat="1" applyFont="1" applyFill="1" applyBorder="1" applyAlignment="1">
      <alignment horizontal="center" vertical="center"/>
      <protection/>
    </xf>
    <xf numFmtId="164" fontId="3" fillId="34" borderId="42" xfId="58" applyNumberFormat="1" applyFont="1" applyFill="1" applyBorder="1" applyAlignment="1">
      <alignment horizontal="center" vertical="center"/>
      <protection/>
    </xf>
    <xf numFmtId="0" fontId="2" fillId="36" borderId="33" xfId="58" applyFont="1" applyFill="1" applyBorder="1" applyAlignment="1">
      <alignment horizontal="left" vertical="center" wrapText="1" shrinkToFit="1"/>
      <protection/>
    </xf>
    <xf numFmtId="0" fontId="2" fillId="33" borderId="55" xfId="58" applyFont="1" applyFill="1" applyBorder="1" applyAlignment="1">
      <alignment horizontal="left" vertical="center" wrapText="1"/>
      <protection/>
    </xf>
    <xf numFmtId="0" fontId="2" fillId="36" borderId="37" xfId="58" applyFont="1" applyFill="1" applyBorder="1" applyAlignment="1">
      <alignment horizontal="center" vertical="center"/>
      <protection/>
    </xf>
    <xf numFmtId="0" fontId="2" fillId="36" borderId="34" xfId="58" applyFont="1" applyFill="1" applyBorder="1" applyAlignment="1">
      <alignment horizontal="center" vertical="center"/>
      <protection/>
    </xf>
    <xf numFmtId="0" fontId="2" fillId="36" borderId="35" xfId="58" applyFont="1" applyFill="1" applyBorder="1" applyAlignment="1">
      <alignment horizontal="center" vertical="center"/>
      <protection/>
    </xf>
    <xf numFmtId="21" fontId="2" fillId="36" borderId="36" xfId="58" applyNumberFormat="1" applyFont="1" applyFill="1" applyBorder="1" applyAlignment="1">
      <alignment horizontal="center" vertical="center"/>
      <protection/>
    </xf>
    <xf numFmtId="164" fontId="2" fillId="36" borderId="37" xfId="58" applyNumberFormat="1" applyFont="1" applyFill="1" applyBorder="1" applyAlignment="1">
      <alignment horizontal="center" vertical="center"/>
      <protection/>
    </xf>
    <xf numFmtId="21" fontId="2" fillId="36" borderId="35" xfId="58" applyNumberFormat="1" applyFont="1" applyFill="1" applyBorder="1" applyAlignment="1">
      <alignment horizontal="center" vertical="center"/>
      <protection/>
    </xf>
    <xf numFmtId="21" fontId="3" fillId="36" borderId="37" xfId="58" applyNumberFormat="1" applyFont="1" applyFill="1" applyBorder="1" applyAlignment="1">
      <alignment horizontal="center" vertical="center"/>
      <protection/>
    </xf>
    <xf numFmtId="21" fontId="2" fillId="36" borderId="50" xfId="58" applyNumberFormat="1" applyFont="1" applyFill="1" applyBorder="1" applyAlignment="1">
      <alignment horizontal="center" vertical="center"/>
      <protection/>
    </xf>
    <xf numFmtId="20" fontId="2" fillId="36" borderId="54" xfId="58" applyNumberFormat="1" applyFont="1" applyFill="1" applyBorder="1" applyAlignment="1">
      <alignment horizontal="left" vertical="center"/>
      <protection/>
    </xf>
    <xf numFmtId="20" fontId="2" fillId="0" borderId="58" xfId="58" applyNumberFormat="1" applyFont="1" applyFill="1" applyBorder="1" applyAlignment="1">
      <alignment horizontal="left" vertical="center" wrapText="1"/>
      <protection/>
    </xf>
    <xf numFmtId="0" fontId="51" fillId="0" borderId="0" xfId="58" applyFont="1" applyAlignment="1">
      <alignment horizontal="center"/>
      <protection/>
    </xf>
    <xf numFmtId="0" fontId="3" fillId="33" borderId="29" xfId="58" applyFont="1" applyFill="1" applyBorder="1" applyAlignment="1">
      <alignment horizontal="center"/>
      <protection/>
    </xf>
    <xf numFmtId="0" fontId="3" fillId="33" borderId="30" xfId="58" applyFont="1" applyFill="1" applyBorder="1" applyAlignment="1">
      <alignment horizontal="center"/>
      <protection/>
    </xf>
    <xf numFmtId="0" fontId="3" fillId="0" borderId="69" xfId="58" applyFont="1" applyBorder="1" applyAlignment="1">
      <alignment horizontal="center"/>
      <protection/>
    </xf>
    <xf numFmtId="0" fontId="10" fillId="0" borderId="0" xfId="0" applyFont="1" applyAlignment="1">
      <alignment/>
    </xf>
    <xf numFmtId="0" fontId="10" fillId="35" borderId="0" xfId="0" applyFont="1" applyFill="1" applyAlignment="1">
      <alignment vertical="top" wrapText="1"/>
    </xf>
    <xf numFmtId="0" fontId="5" fillId="35" borderId="0" xfId="0" applyFont="1" applyFill="1" applyAlignment="1">
      <alignment vertical="top" wrapText="1"/>
    </xf>
    <xf numFmtId="22" fontId="52" fillId="32" borderId="0" xfId="0" applyNumberFormat="1" applyFont="1" applyFill="1" applyAlignment="1">
      <alignment vertical="top"/>
    </xf>
    <xf numFmtId="21" fontId="10" fillId="35" borderId="0" xfId="0" applyNumberFormat="1" applyFont="1" applyFill="1" applyAlignment="1">
      <alignment vertical="top" wrapText="1"/>
    </xf>
    <xf numFmtId="0" fontId="52" fillId="35" borderId="0" xfId="0" applyFont="1" applyFill="1" applyAlignment="1">
      <alignment vertical="top" wrapText="1"/>
    </xf>
    <xf numFmtId="22" fontId="53" fillId="38" borderId="0" xfId="0" applyNumberFormat="1" applyFont="1" applyFill="1" applyAlignment="1">
      <alignment vertical="top"/>
    </xf>
    <xf numFmtId="0" fontId="54" fillId="34" borderId="43" xfId="58" applyFont="1" applyFill="1" applyBorder="1" applyAlignment="1">
      <alignment horizontal="center" vertical="center"/>
      <protection/>
    </xf>
    <xf numFmtId="0" fontId="3" fillId="33" borderId="55" xfId="58" applyFont="1" applyFill="1" applyBorder="1" applyAlignment="1">
      <alignment horizontal="left" vertical="center" wrapText="1"/>
      <protection/>
    </xf>
    <xf numFmtId="164" fontId="2" fillId="0" borderId="0" xfId="58" applyNumberFormat="1" applyAlignment="1">
      <alignment horizontal="center"/>
      <protection/>
    </xf>
    <xf numFmtId="164" fontId="3" fillId="0" borderId="0" xfId="58" applyNumberFormat="1" applyFont="1" applyAlignment="1">
      <alignment horizontal="center"/>
      <protection/>
    </xf>
    <xf numFmtId="164" fontId="2" fillId="0" borderId="0" xfId="58" applyNumberFormat="1">
      <alignment/>
      <protection/>
    </xf>
    <xf numFmtId="21" fontId="3" fillId="36" borderId="56" xfId="58" applyNumberFormat="1" applyFont="1" applyFill="1" applyBorder="1" applyAlignment="1">
      <alignment horizontal="center" vertical="center"/>
      <protection/>
    </xf>
    <xf numFmtId="165" fontId="3" fillId="33" borderId="31" xfId="59" applyNumberFormat="1" applyFont="1" applyFill="1" applyBorder="1" applyAlignment="1">
      <alignment horizontal="center" vertical="center"/>
      <protection/>
    </xf>
    <xf numFmtId="20" fontId="3" fillId="33" borderId="37" xfId="58" applyNumberFormat="1" applyFont="1" applyFill="1" applyBorder="1" applyAlignment="1">
      <alignment horizontal="center" vertical="center"/>
      <protection/>
    </xf>
    <xf numFmtId="20" fontId="3" fillId="33" borderId="31" xfId="58" applyNumberFormat="1" applyFont="1" applyFill="1" applyBorder="1" applyAlignment="1">
      <alignment horizontal="center" vertical="center"/>
      <protection/>
    </xf>
    <xf numFmtId="20" fontId="3" fillId="36" borderId="50" xfId="58" applyNumberFormat="1" applyFont="1" applyFill="1" applyBorder="1" applyAlignment="1">
      <alignment horizontal="center" vertical="center"/>
      <protection/>
    </xf>
    <xf numFmtId="20" fontId="3" fillId="36" borderId="52" xfId="58" applyNumberFormat="1" applyFont="1" applyFill="1" applyBorder="1" applyAlignment="1">
      <alignment horizontal="center" vertical="center"/>
      <protection/>
    </xf>
    <xf numFmtId="165" fontId="3" fillId="33" borderId="42" xfId="59" applyNumberFormat="1" applyFont="1" applyFill="1" applyBorder="1" applyAlignment="1">
      <alignment horizontal="center" vertical="center"/>
      <protection/>
    </xf>
    <xf numFmtId="164" fontId="54" fillId="36" borderId="32" xfId="58" applyNumberFormat="1" applyFont="1" applyFill="1" applyBorder="1" applyAlignment="1">
      <alignment horizontal="center" vertical="center"/>
      <protection/>
    </xf>
    <xf numFmtId="164" fontId="51" fillId="33" borderId="32" xfId="58" applyNumberFormat="1" applyFont="1" applyFill="1" applyBorder="1" applyAlignment="1">
      <alignment horizontal="center" vertical="center"/>
      <protection/>
    </xf>
    <xf numFmtId="164" fontId="51" fillId="33" borderId="34" xfId="58" applyNumberFormat="1" applyFont="1" applyFill="1" applyBorder="1" applyAlignment="1">
      <alignment horizontal="center" vertical="center"/>
      <protection/>
    </xf>
    <xf numFmtId="164" fontId="54" fillId="36" borderId="51" xfId="58" applyNumberFormat="1" applyFont="1" applyFill="1" applyBorder="1" applyAlignment="1">
      <alignment horizontal="center" vertical="center"/>
      <protection/>
    </xf>
    <xf numFmtId="164" fontId="54" fillId="36" borderId="16" xfId="58" applyNumberFormat="1" applyFont="1" applyFill="1" applyBorder="1" applyAlignment="1">
      <alignment horizontal="center" vertical="center"/>
      <protection/>
    </xf>
    <xf numFmtId="164" fontId="51" fillId="33" borderId="16" xfId="58" applyNumberFormat="1" applyFont="1" applyFill="1" applyBorder="1" applyAlignment="1">
      <alignment horizontal="center" vertical="center"/>
      <protection/>
    </xf>
    <xf numFmtId="164" fontId="54" fillId="36" borderId="35" xfId="58" applyNumberFormat="1" applyFont="1" applyFill="1" applyBorder="1" applyAlignment="1">
      <alignment horizontal="center" vertical="center"/>
      <protection/>
    </xf>
    <xf numFmtId="164" fontId="54" fillId="36" borderId="52" xfId="58" applyNumberFormat="1" applyFont="1" applyFill="1" applyBorder="1" applyAlignment="1">
      <alignment horizontal="center" vertical="center"/>
      <protection/>
    </xf>
    <xf numFmtId="0" fontId="3" fillId="0" borderId="0" xfId="58" applyFont="1" applyAlignment="1">
      <alignment horizontal="right"/>
      <protection/>
    </xf>
    <xf numFmtId="0" fontId="15" fillId="35" borderId="0" xfId="0" applyFont="1" applyFill="1" applyAlignment="1">
      <alignment vertical="top" wrapText="1"/>
    </xf>
    <xf numFmtId="0" fontId="14" fillId="35" borderId="0" xfId="0" applyFont="1" applyFill="1" applyAlignment="1">
      <alignment vertical="top"/>
    </xf>
    <xf numFmtId="14" fontId="14" fillId="35" borderId="0" xfId="0" applyNumberFormat="1" applyFont="1" applyFill="1" applyAlignment="1">
      <alignment vertical="top" wrapText="1"/>
    </xf>
    <xf numFmtId="21" fontId="14" fillId="35" borderId="0" xfId="0" applyNumberFormat="1" applyFont="1" applyFill="1" applyAlignment="1">
      <alignment vertical="top" wrapText="1"/>
    </xf>
    <xf numFmtId="0" fontId="14" fillId="35" borderId="0" xfId="0" applyFont="1" applyFill="1" applyAlignment="1">
      <alignment vertical="top" wrapText="1"/>
    </xf>
    <xf numFmtId="0" fontId="55" fillId="35" borderId="0" xfId="0" applyFont="1" applyFill="1" applyAlignment="1">
      <alignment vertical="top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5" fillId="35" borderId="0" xfId="0" applyFont="1" applyFill="1" applyAlignment="1">
      <alignment horizontal="center" vertical="top" wrapText="1"/>
    </xf>
    <xf numFmtId="21" fontId="14" fillId="35" borderId="0" xfId="0" applyNumberFormat="1" applyFont="1" applyFill="1" applyAlignment="1">
      <alignment horizontal="center" vertical="top" wrapText="1"/>
    </xf>
    <xf numFmtId="0" fontId="55" fillId="35" borderId="0" xfId="0" applyFont="1" applyFill="1" applyAlignment="1">
      <alignment horizontal="center" vertical="top" wrapText="1"/>
    </xf>
    <xf numFmtId="0" fontId="54" fillId="0" borderId="0" xfId="58" applyFont="1">
      <alignment/>
      <protection/>
    </xf>
    <xf numFmtId="0" fontId="51" fillId="36" borderId="50" xfId="58" applyFont="1" applyFill="1" applyBorder="1" applyAlignment="1">
      <alignment horizontal="center" vertical="center"/>
      <protection/>
    </xf>
    <xf numFmtId="0" fontId="51" fillId="36" borderId="51" xfId="58" applyFont="1" applyFill="1" applyBorder="1" applyAlignment="1">
      <alignment horizontal="center" vertical="center"/>
      <protection/>
    </xf>
    <xf numFmtId="0" fontId="51" fillId="36" borderId="52" xfId="58" applyFont="1" applyFill="1" applyBorder="1" applyAlignment="1">
      <alignment horizontal="center" vertical="center"/>
      <protection/>
    </xf>
    <xf numFmtId="164" fontId="54" fillId="36" borderId="31" xfId="58" applyNumberFormat="1" applyFont="1" applyFill="1" applyBorder="1" applyAlignment="1">
      <alignment horizontal="center" vertical="center"/>
      <protection/>
    </xf>
    <xf numFmtId="164" fontId="51" fillId="33" borderId="31" xfId="58" applyNumberFormat="1" applyFont="1" applyFill="1" applyBorder="1" applyAlignment="1">
      <alignment horizontal="center" vertical="center"/>
      <protection/>
    </xf>
    <xf numFmtId="164" fontId="51" fillId="33" borderId="37" xfId="58" applyNumberFormat="1" applyFont="1" applyFill="1" applyBorder="1" applyAlignment="1">
      <alignment horizontal="center" vertical="center"/>
      <protection/>
    </xf>
    <xf numFmtId="164" fontId="51" fillId="33" borderId="35" xfId="58" applyNumberFormat="1" applyFont="1" applyFill="1" applyBorder="1" applyAlignment="1">
      <alignment horizontal="center" vertical="center"/>
      <protection/>
    </xf>
    <xf numFmtId="164" fontId="54" fillId="36" borderId="50" xfId="58" applyNumberFormat="1" applyFont="1" applyFill="1" applyBorder="1" applyAlignment="1">
      <alignment horizontal="center" vertical="center"/>
      <protection/>
    </xf>
    <xf numFmtId="164" fontId="54" fillId="36" borderId="37" xfId="58" applyNumberFormat="1" applyFont="1" applyFill="1" applyBorder="1" applyAlignment="1">
      <alignment horizontal="center" vertical="center"/>
      <protection/>
    </xf>
    <xf numFmtId="164" fontId="54" fillId="36" borderId="34" xfId="58" applyNumberFormat="1" applyFont="1" applyFill="1" applyBorder="1" applyAlignment="1">
      <alignment horizontal="center" vertical="center"/>
      <protection/>
    </xf>
    <xf numFmtId="164" fontId="51" fillId="33" borderId="64" xfId="58" applyNumberFormat="1" applyFont="1" applyFill="1" applyBorder="1" applyAlignment="1">
      <alignment horizontal="center" vertical="center"/>
      <protection/>
    </xf>
    <xf numFmtId="164" fontId="51" fillId="33" borderId="65" xfId="58" applyNumberFormat="1" applyFont="1" applyFill="1" applyBorder="1" applyAlignment="1">
      <alignment horizontal="center" vertical="center"/>
      <protection/>
    </xf>
    <xf numFmtId="164" fontId="51" fillId="33" borderId="66" xfId="58" applyNumberFormat="1" applyFont="1" applyFill="1" applyBorder="1" applyAlignment="1">
      <alignment horizontal="center" vertical="center"/>
      <protection/>
    </xf>
    <xf numFmtId="21" fontId="54" fillId="37" borderId="62" xfId="58" applyNumberFormat="1" applyFont="1" applyFill="1" applyBorder="1" applyAlignment="1">
      <alignment horizontal="center" vertical="center"/>
      <protection/>
    </xf>
    <xf numFmtId="164" fontId="54" fillId="0" borderId="70" xfId="58" applyNumberFormat="1" applyFont="1" applyBorder="1" applyAlignment="1">
      <alignment horizontal="center" vertical="center"/>
      <protection/>
    </xf>
    <xf numFmtId="164" fontId="54" fillId="0" borderId="71" xfId="58" applyNumberFormat="1" applyFont="1" applyBorder="1" applyAlignment="1">
      <alignment horizontal="center" vertical="center"/>
      <protection/>
    </xf>
    <xf numFmtId="164" fontId="54" fillId="0" borderId="72" xfId="58" applyNumberFormat="1" applyFont="1" applyBorder="1" applyAlignment="1">
      <alignment horizontal="center" vertical="center"/>
      <protection/>
    </xf>
    <xf numFmtId="164" fontId="54" fillId="0" borderId="56" xfId="58" applyNumberFormat="1" applyFont="1" applyBorder="1" applyAlignment="1">
      <alignment horizontal="center" vertical="center"/>
      <protection/>
    </xf>
    <xf numFmtId="164" fontId="54" fillId="0" borderId="57" xfId="58" applyNumberFormat="1" applyFont="1" applyBorder="1" applyAlignment="1">
      <alignment horizontal="center" vertical="center"/>
      <protection/>
    </xf>
    <xf numFmtId="164" fontId="54" fillId="0" borderId="41" xfId="58" applyNumberFormat="1" applyFont="1" applyBorder="1" applyAlignment="1">
      <alignment horizontal="center" vertical="center"/>
      <protection/>
    </xf>
    <xf numFmtId="164" fontId="54" fillId="0" borderId="18" xfId="58" applyNumberFormat="1" applyFont="1" applyBorder="1" applyAlignment="1">
      <alignment horizontal="center" vertical="center"/>
      <protection/>
    </xf>
    <xf numFmtId="164" fontId="54" fillId="0" borderId="19" xfId="58" applyNumberFormat="1" applyFont="1" applyBorder="1" applyAlignment="1">
      <alignment horizontal="center" vertical="center"/>
      <protection/>
    </xf>
    <xf numFmtId="164" fontId="54" fillId="0" borderId="20" xfId="58" applyNumberFormat="1" applyFont="1" applyBorder="1" applyAlignment="1">
      <alignment horizontal="center" vertical="center"/>
      <protection/>
    </xf>
    <xf numFmtId="164" fontId="54" fillId="34" borderId="42" xfId="58" applyNumberFormat="1" applyFont="1" applyFill="1" applyBorder="1" applyAlignment="1">
      <alignment horizontal="center" vertical="center"/>
      <protection/>
    </xf>
    <xf numFmtId="164" fontId="54" fillId="34" borderId="43" xfId="58" applyNumberFormat="1" applyFont="1" applyFill="1" applyBorder="1" applyAlignment="1">
      <alignment horizontal="center" vertical="center"/>
      <protection/>
    </xf>
    <xf numFmtId="164" fontId="54" fillId="34" borderId="38" xfId="58" applyNumberFormat="1" applyFont="1" applyFill="1" applyBorder="1" applyAlignment="1">
      <alignment horizontal="center" vertical="center"/>
      <protection/>
    </xf>
    <xf numFmtId="20" fontId="2" fillId="0" borderId="49" xfId="58" applyNumberFormat="1" applyFont="1" applyFill="1" applyBorder="1" applyAlignment="1">
      <alignment horizontal="left" vertical="center" wrapText="1"/>
      <protection/>
    </xf>
    <xf numFmtId="0" fontId="3" fillId="0" borderId="73" xfId="58" applyFont="1" applyBorder="1" applyAlignment="1">
      <alignment horizontal="left"/>
      <protection/>
    </xf>
    <xf numFmtId="0" fontId="3" fillId="0" borderId="74" xfId="58" applyFont="1" applyBorder="1" applyAlignment="1">
      <alignment horizontal="center"/>
      <protection/>
    </xf>
    <xf numFmtId="0" fontId="3" fillId="0" borderId="75" xfId="58" applyFont="1" applyBorder="1" applyAlignment="1">
      <alignment horizontal="left"/>
      <protection/>
    </xf>
    <xf numFmtId="0" fontId="3" fillId="0" borderId="76" xfId="58" applyFont="1" applyBorder="1" applyAlignment="1">
      <alignment horizontal="center"/>
      <protection/>
    </xf>
    <xf numFmtId="0" fontId="3" fillId="0" borderId="77" xfId="58" applyFont="1" applyFill="1" applyBorder="1" applyAlignment="1">
      <alignment horizontal="center"/>
      <protection/>
    </xf>
    <xf numFmtId="0" fontId="3" fillId="0" borderId="78" xfId="58" applyFont="1" applyFill="1" applyBorder="1" applyAlignment="1">
      <alignment horizontal="center"/>
      <protection/>
    </xf>
    <xf numFmtId="0" fontId="56" fillId="32" borderId="0" xfId="0" applyFont="1" applyFill="1" applyAlignment="1">
      <alignment horizontal="center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rmální 2" xfId="55"/>
    <cellStyle name="Normální 3" xfId="56"/>
    <cellStyle name="Normální 3 2" xfId="57"/>
    <cellStyle name="normální_KRK_Zavod" xfId="58"/>
    <cellStyle name="normální_teamresult_11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4"/>
  <sheetViews>
    <sheetView tabSelected="1" zoomScale="90" zoomScaleNormal="90" zoomScalePageLayoutView="0" workbookViewId="0" topLeftCell="A1">
      <selection activeCell="A1" sqref="A1"/>
    </sheetView>
  </sheetViews>
  <sheetFormatPr defaultColWidth="8.00390625" defaultRowHeight="15.75"/>
  <cols>
    <col min="1" max="1" width="3.25390625" style="2" customWidth="1"/>
    <col min="2" max="2" width="4.25390625" style="2" customWidth="1"/>
    <col min="3" max="3" width="4.375" style="2" customWidth="1"/>
    <col min="4" max="4" width="5.00390625" style="2" customWidth="1"/>
    <col min="5" max="5" width="6.75390625" style="2" customWidth="1"/>
    <col min="6" max="6" width="5.375" style="2" customWidth="1"/>
    <col min="7" max="9" width="7.125" style="2" customWidth="1"/>
    <col min="10" max="10" width="5.25390625" style="2" customWidth="1"/>
    <col min="11" max="11" width="5.375" style="2" customWidth="1"/>
    <col min="12" max="12" width="7.125" style="2" customWidth="1"/>
    <col min="13" max="13" width="5.875" style="8" customWidth="1"/>
    <col min="14" max="14" width="7.625" style="2" customWidth="1"/>
    <col min="15" max="15" width="5.375" style="2" customWidth="1"/>
    <col min="16" max="16" width="7.25390625" style="2" customWidth="1"/>
    <col min="17" max="17" width="5.375" style="2" customWidth="1"/>
    <col min="18" max="18" width="7.125" style="2" customWidth="1"/>
    <col min="19" max="19" width="35.25390625" style="2" customWidth="1"/>
    <col min="20" max="20" width="4.00390625" style="2" customWidth="1"/>
    <col min="21" max="21" width="8.00390625" style="1" customWidth="1"/>
    <col min="22" max="16384" width="8.00390625" style="2" customWidth="1"/>
  </cols>
  <sheetData>
    <row r="1" spans="1:10" ht="15.75" customHeight="1">
      <c r="A1" s="1" t="s">
        <v>21</v>
      </c>
      <c r="H1" s="209"/>
      <c r="I1" s="209"/>
      <c r="J1" s="209"/>
    </row>
    <row r="2" spans="1:10" ht="5.25" customHeight="1" thickBot="1">
      <c r="A2" s="3"/>
      <c r="H2" s="209"/>
      <c r="I2" s="209"/>
      <c r="J2" s="209"/>
    </row>
    <row r="3" spans="1:20" s="1" customFormat="1" ht="14.25">
      <c r="A3" s="10"/>
      <c r="B3" s="11"/>
      <c r="C3" s="11"/>
      <c r="D3" s="12" t="s">
        <v>11</v>
      </c>
      <c r="E3" s="13" t="s">
        <v>8</v>
      </c>
      <c r="F3" s="14" t="s">
        <v>6</v>
      </c>
      <c r="G3" s="15" t="s">
        <v>16</v>
      </c>
      <c r="H3" s="16" t="s">
        <v>169</v>
      </c>
      <c r="I3" s="237"/>
      <c r="J3" s="238"/>
      <c r="K3" s="14" t="s">
        <v>6</v>
      </c>
      <c r="L3" s="15" t="s">
        <v>156</v>
      </c>
      <c r="M3" s="17" t="s">
        <v>1</v>
      </c>
      <c r="N3" s="9"/>
      <c r="O3" s="16" t="s">
        <v>155</v>
      </c>
      <c r="P3" s="15"/>
      <c r="Q3" s="16" t="s">
        <v>158</v>
      </c>
      <c r="R3" s="15"/>
      <c r="S3" s="33"/>
      <c r="T3" s="13"/>
    </row>
    <row r="4" spans="1:20" s="1" customFormat="1" ht="14.25">
      <c r="A4" s="21" t="s">
        <v>0</v>
      </c>
      <c r="B4" s="22" t="s">
        <v>5</v>
      </c>
      <c r="C4" s="22" t="s">
        <v>14</v>
      </c>
      <c r="D4" s="23" t="s">
        <v>15</v>
      </c>
      <c r="E4" s="24" t="s">
        <v>2</v>
      </c>
      <c r="F4" s="29" t="s">
        <v>18</v>
      </c>
      <c r="G4" s="30" t="s">
        <v>9</v>
      </c>
      <c r="H4" s="239" t="s">
        <v>171</v>
      </c>
      <c r="I4" s="240"/>
      <c r="J4" s="23" t="s">
        <v>170</v>
      </c>
      <c r="K4" s="29" t="s">
        <v>18</v>
      </c>
      <c r="L4" s="30" t="s">
        <v>9</v>
      </c>
      <c r="M4" s="31" t="s">
        <v>19</v>
      </c>
      <c r="N4" s="30" t="s">
        <v>154</v>
      </c>
      <c r="O4" s="29" t="s">
        <v>18</v>
      </c>
      <c r="P4" s="30" t="s">
        <v>9</v>
      </c>
      <c r="Q4" s="29" t="s">
        <v>18</v>
      </c>
      <c r="R4" s="30" t="s">
        <v>9</v>
      </c>
      <c r="S4" s="34" t="s">
        <v>3</v>
      </c>
      <c r="T4" s="24" t="s">
        <v>13</v>
      </c>
    </row>
    <row r="5" spans="1:20" s="1" customFormat="1" ht="15.75" thickBot="1">
      <c r="A5" s="25"/>
      <c r="B5" s="26"/>
      <c r="C5" s="26"/>
      <c r="D5" s="27"/>
      <c r="E5" s="28"/>
      <c r="F5" s="57" t="s">
        <v>12</v>
      </c>
      <c r="G5" s="58" t="s">
        <v>10</v>
      </c>
      <c r="H5" s="241" t="s">
        <v>151</v>
      </c>
      <c r="I5" s="242" t="s">
        <v>12</v>
      </c>
      <c r="J5" s="27" t="s">
        <v>12</v>
      </c>
      <c r="K5" s="57" t="s">
        <v>12</v>
      </c>
      <c r="L5" s="58" t="s">
        <v>10</v>
      </c>
      <c r="M5" s="32"/>
      <c r="N5" s="27"/>
      <c r="O5" s="57" t="s">
        <v>12</v>
      </c>
      <c r="P5" s="58" t="s">
        <v>10</v>
      </c>
      <c r="Q5" s="57" t="s">
        <v>12</v>
      </c>
      <c r="R5" s="58" t="s">
        <v>10</v>
      </c>
      <c r="S5" s="35"/>
      <c r="T5" s="28"/>
    </row>
    <row r="6" spans="1:21" s="1" customFormat="1" ht="15">
      <c r="A6" s="85"/>
      <c r="B6" s="86" t="s">
        <v>7</v>
      </c>
      <c r="C6" s="86"/>
      <c r="D6" s="87"/>
      <c r="E6" s="88"/>
      <c r="F6" s="89"/>
      <c r="G6" s="90"/>
      <c r="H6" s="210"/>
      <c r="I6" s="211"/>
      <c r="J6" s="212"/>
      <c r="K6" s="89"/>
      <c r="L6" s="90"/>
      <c r="M6" s="186">
        <v>0.5</v>
      </c>
      <c r="N6" s="187">
        <v>0.5</v>
      </c>
      <c r="O6" s="89"/>
      <c r="P6" s="90"/>
      <c r="Q6" s="89"/>
      <c r="R6" s="90"/>
      <c r="S6" s="93"/>
      <c r="T6" s="113"/>
      <c r="U6" s="137"/>
    </row>
    <row r="7" spans="1:21" ht="19.5" customHeight="1">
      <c r="A7" s="94">
        <v>1</v>
      </c>
      <c r="B7" s="95">
        <v>91</v>
      </c>
      <c r="C7" s="95">
        <v>90</v>
      </c>
      <c r="D7" s="96">
        <f>C7</f>
        <v>90</v>
      </c>
      <c r="E7" s="97">
        <v>0.020405092592592593</v>
      </c>
      <c r="F7" s="98">
        <v>2.75</v>
      </c>
      <c r="G7" s="99">
        <f>E7/F7</f>
        <v>0.00742003367003367</v>
      </c>
      <c r="H7" s="213">
        <v>8.3</v>
      </c>
      <c r="I7" s="189">
        <f>0.4*H7</f>
        <v>3.3200000000000003</v>
      </c>
      <c r="J7" s="193"/>
      <c r="K7" s="98">
        <v>3.4</v>
      </c>
      <c r="L7" s="99">
        <f>E7/K7</f>
        <v>0.006001497821350762</v>
      </c>
      <c r="M7" s="100"/>
      <c r="N7" s="99">
        <v>0.5204050925925926</v>
      </c>
      <c r="O7" s="98">
        <f>SUM(F$7:F7)</f>
        <v>2.75</v>
      </c>
      <c r="P7" s="101">
        <f>(N7-N$6)/O7</f>
        <v>0.007420033670033673</v>
      </c>
      <c r="Q7" s="98">
        <f>K7</f>
        <v>3.4</v>
      </c>
      <c r="R7" s="99">
        <f>(N7-N$6)/Q7</f>
        <v>0.006001497821350765</v>
      </c>
      <c r="S7" s="103" t="s">
        <v>161</v>
      </c>
      <c r="T7" s="102">
        <v>2</v>
      </c>
      <c r="U7" s="136"/>
    </row>
    <row r="8" spans="1:21" ht="19.5" customHeight="1">
      <c r="A8" s="94">
        <v>2</v>
      </c>
      <c r="B8" s="95">
        <v>77</v>
      </c>
      <c r="C8" s="95">
        <v>70</v>
      </c>
      <c r="D8" s="96">
        <f>SUM(C$7:C8)</f>
        <v>160</v>
      </c>
      <c r="E8" s="97">
        <v>0.011932870370370371</v>
      </c>
      <c r="F8" s="98">
        <v>2.14</v>
      </c>
      <c r="G8" s="99">
        <f>E8/F8</f>
        <v>0.005576107649705781</v>
      </c>
      <c r="H8" s="213">
        <v>6.4</v>
      </c>
      <c r="I8" s="189">
        <f aca="true" t="shared" si="0" ref="I8:I22">0.4*H8</f>
        <v>2.5600000000000005</v>
      </c>
      <c r="J8" s="193"/>
      <c r="K8" s="98">
        <v>2.6</v>
      </c>
      <c r="L8" s="99">
        <f aca="true" t="shared" si="1" ref="L8:L46">E8/K8</f>
        <v>0.004589565527065527</v>
      </c>
      <c r="M8" s="100"/>
      <c r="N8" s="99">
        <v>0.532337962962963</v>
      </c>
      <c r="O8" s="98">
        <f>SUM(F$7:F8)</f>
        <v>4.890000000000001</v>
      </c>
      <c r="P8" s="101">
        <f aca="true" t="shared" si="2" ref="P8:P20">(N8-N$6)/O8</f>
        <v>0.006613080360524127</v>
      </c>
      <c r="Q8" s="98">
        <f>SUM(K$7:K8)</f>
        <v>6</v>
      </c>
      <c r="R8" s="99">
        <f aca="true" t="shared" si="3" ref="R8:R20">(N8-N$6)/Q8</f>
        <v>0.005389660493827164</v>
      </c>
      <c r="S8" s="103"/>
      <c r="T8" s="102">
        <v>1.4</v>
      </c>
      <c r="U8" s="136"/>
    </row>
    <row r="9" spans="1:21" ht="19.5" customHeight="1">
      <c r="A9" s="36">
        <v>3</v>
      </c>
      <c r="B9" s="37">
        <v>75</v>
      </c>
      <c r="C9" s="37">
        <v>70</v>
      </c>
      <c r="D9" s="38">
        <f>SUM(C$7:C9)</f>
        <v>230</v>
      </c>
      <c r="E9" s="39">
        <v>0.028564814814814817</v>
      </c>
      <c r="F9" s="40">
        <v>3.61</v>
      </c>
      <c r="G9" s="41">
        <f aca="true" t="shared" si="4" ref="G9:G30">E9/F9</f>
        <v>0.007912691084436237</v>
      </c>
      <c r="H9" s="214">
        <v>12</v>
      </c>
      <c r="I9" s="190">
        <f t="shared" si="0"/>
        <v>4.800000000000001</v>
      </c>
      <c r="J9" s="194"/>
      <c r="K9" s="40">
        <v>4.8</v>
      </c>
      <c r="L9" s="41">
        <f t="shared" si="1"/>
        <v>0.005951003086419754</v>
      </c>
      <c r="M9" s="185">
        <v>0.5729166666666666</v>
      </c>
      <c r="N9" s="41">
        <v>0.5609027777777778</v>
      </c>
      <c r="O9" s="40">
        <f>SUM(F$7:F9)</f>
        <v>8.5</v>
      </c>
      <c r="P9" s="41">
        <f t="shared" si="2"/>
        <v>0.007165032679738559</v>
      </c>
      <c r="Q9" s="40">
        <f>SUM(K$7:K9)</f>
        <v>10.8</v>
      </c>
      <c r="R9" s="41">
        <f t="shared" si="3"/>
        <v>0.0056391460905349765</v>
      </c>
      <c r="S9" s="42"/>
      <c r="T9" s="43">
        <v>3.6</v>
      </c>
      <c r="U9" s="136"/>
    </row>
    <row r="10" spans="1:21" ht="19.5" customHeight="1">
      <c r="A10" s="94">
        <v>4</v>
      </c>
      <c r="B10" s="95">
        <v>51</v>
      </c>
      <c r="C10" s="95">
        <v>50</v>
      </c>
      <c r="D10" s="96">
        <f>SUM(C$7:C10)</f>
        <v>280</v>
      </c>
      <c r="E10" s="97">
        <v>0.020787037037037038</v>
      </c>
      <c r="F10" s="98">
        <v>2.98</v>
      </c>
      <c r="G10" s="99">
        <f t="shared" si="4"/>
        <v>0.006975515784240617</v>
      </c>
      <c r="H10" s="213">
        <v>8.2</v>
      </c>
      <c r="I10" s="189">
        <f t="shared" si="0"/>
        <v>3.28</v>
      </c>
      <c r="J10" s="193"/>
      <c r="K10" s="98">
        <v>3.3</v>
      </c>
      <c r="L10" s="99">
        <f t="shared" si="1"/>
        <v>0.006299102132435466</v>
      </c>
      <c r="M10" s="100"/>
      <c r="N10" s="99">
        <v>0.5816898148148147</v>
      </c>
      <c r="O10" s="98">
        <f>SUM(F$7:F10)</f>
        <v>11.48</v>
      </c>
      <c r="P10" s="101">
        <f t="shared" si="2"/>
        <v>0.0071158375274228865</v>
      </c>
      <c r="Q10" s="98">
        <f>SUM(K$7:K10)</f>
        <v>14.100000000000001</v>
      </c>
      <c r="R10" s="99">
        <f t="shared" si="3"/>
        <v>0.005793603887575513</v>
      </c>
      <c r="S10" s="103"/>
      <c r="T10" s="102">
        <v>1.4</v>
      </c>
      <c r="U10" s="136"/>
    </row>
    <row r="11" spans="1:21" ht="27" customHeight="1">
      <c r="A11" s="36">
        <v>5</v>
      </c>
      <c r="B11" s="37">
        <v>65</v>
      </c>
      <c r="C11" s="37">
        <v>60</v>
      </c>
      <c r="D11" s="38">
        <f>SUM(C$7:C11)</f>
        <v>340</v>
      </c>
      <c r="E11" s="39">
        <v>0.030810185185185187</v>
      </c>
      <c r="F11" s="40">
        <v>3.05</v>
      </c>
      <c r="G11" s="41">
        <f t="shared" si="4"/>
        <v>0.010101700060716456</v>
      </c>
      <c r="H11" s="214">
        <v>13.7</v>
      </c>
      <c r="I11" s="190">
        <f t="shared" si="0"/>
        <v>5.48</v>
      </c>
      <c r="J11" s="194"/>
      <c r="K11" s="40">
        <v>5.5</v>
      </c>
      <c r="L11" s="41">
        <f t="shared" si="1"/>
        <v>0.005601851851851852</v>
      </c>
      <c r="M11" s="185">
        <v>0.625</v>
      </c>
      <c r="N11" s="41">
        <v>0.6124999999999999</v>
      </c>
      <c r="O11" s="40">
        <f>SUM(F$7:F11)</f>
        <v>14.530000000000001</v>
      </c>
      <c r="P11" s="41">
        <f t="shared" si="2"/>
        <v>0.007742601514108736</v>
      </c>
      <c r="Q11" s="40">
        <f>SUM(K$7:K11)</f>
        <v>19.6</v>
      </c>
      <c r="R11" s="41">
        <f t="shared" si="3"/>
        <v>0.005739795918367343</v>
      </c>
      <c r="S11" s="135" t="s">
        <v>162</v>
      </c>
      <c r="T11" s="43">
        <v>2</v>
      </c>
      <c r="U11" s="136"/>
    </row>
    <row r="12" spans="1:21" ht="19.5" customHeight="1">
      <c r="A12" s="94">
        <v>6</v>
      </c>
      <c r="B12" s="95">
        <v>24</v>
      </c>
      <c r="C12" s="95">
        <v>20</v>
      </c>
      <c r="D12" s="96">
        <f>SUM(C$7:C12)</f>
        <v>360</v>
      </c>
      <c r="E12" s="97">
        <v>0.013842592592592594</v>
      </c>
      <c r="F12" s="98">
        <v>1.74</v>
      </c>
      <c r="G12" s="99">
        <f t="shared" si="4"/>
        <v>0.007955512984248618</v>
      </c>
      <c r="H12" s="213">
        <v>5.6</v>
      </c>
      <c r="I12" s="189">
        <f t="shared" si="0"/>
        <v>2.2399999999999998</v>
      </c>
      <c r="J12" s="193"/>
      <c r="K12" s="98">
        <v>2.2</v>
      </c>
      <c r="L12" s="99">
        <f t="shared" si="1"/>
        <v>0.006292087542087542</v>
      </c>
      <c r="M12" s="100"/>
      <c r="N12" s="99">
        <v>0.6263425925925926</v>
      </c>
      <c r="O12" s="98">
        <f>SUM(F$7:F12)</f>
        <v>16.27</v>
      </c>
      <c r="P12" s="101">
        <f t="shared" si="2"/>
        <v>0.007765371394750622</v>
      </c>
      <c r="Q12" s="98">
        <f>SUM(K$7:K12)</f>
        <v>21.8</v>
      </c>
      <c r="R12" s="99">
        <f t="shared" si="3"/>
        <v>0.0057955317703024135</v>
      </c>
      <c r="S12" s="103"/>
      <c r="T12" s="102">
        <v>1.7</v>
      </c>
      <c r="U12" s="136"/>
    </row>
    <row r="13" spans="1:21" s="137" customFormat="1" ht="33" customHeight="1">
      <c r="A13" s="94">
        <v>7</v>
      </c>
      <c r="B13" s="95">
        <v>48</v>
      </c>
      <c r="C13" s="95">
        <v>40</v>
      </c>
      <c r="D13" s="96">
        <f>SUM(C$7:C13)</f>
        <v>400</v>
      </c>
      <c r="E13" s="97">
        <v>0.02175925925925926</v>
      </c>
      <c r="F13" s="98">
        <v>2.69</v>
      </c>
      <c r="G13" s="99">
        <f t="shared" si="4"/>
        <v>0.00808894396254991</v>
      </c>
      <c r="H13" s="213">
        <v>8.5</v>
      </c>
      <c r="I13" s="189">
        <f t="shared" si="0"/>
        <v>3.4000000000000004</v>
      </c>
      <c r="J13" s="193"/>
      <c r="K13" s="98">
        <v>3.4</v>
      </c>
      <c r="L13" s="99">
        <f t="shared" si="1"/>
        <v>0.006399782135076253</v>
      </c>
      <c r="M13" s="106"/>
      <c r="N13" s="99">
        <v>0.6481018518518519</v>
      </c>
      <c r="O13" s="98">
        <f>SUM(F$7:F13)</f>
        <v>18.96</v>
      </c>
      <c r="P13" s="101">
        <f t="shared" si="2"/>
        <v>0.0078112791061103306</v>
      </c>
      <c r="Q13" s="98">
        <f>SUM(K$7:K13)</f>
        <v>25.2</v>
      </c>
      <c r="R13" s="99">
        <f t="shared" si="3"/>
        <v>0.005877057613168726</v>
      </c>
      <c r="S13" s="104" t="s">
        <v>142</v>
      </c>
      <c r="T13" s="102">
        <v>1.8</v>
      </c>
      <c r="U13" s="136"/>
    </row>
    <row r="14" spans="1:21" ht="19.5" customHeight="1">
      <c r="A14" s="94">
        <v>8</v>
      </c>
      <c r="B14" s="95">
        <v>93</v>
      </c>
      <c r="C14" s="95">
        <v>90</v>
      </c>
      <c r="D14" s="96">
        <f>SUM(C$7:C14)</f>
        <v>490</v>
      </c>
      <c r="E14" s="97">
        <v>0.025752314814814815</v>
      </c>
      <c r="F14" s="98">
        <v>2.33</v>
      </c>
      <c r="G14" s="99">
        <f t="shared" si="4"/>
        <v>0.011052495628675886</v>
      </c>
      <c r="H14" s="213">
        <v>8.2</v>
      </c>
      <c r="I14" s="189">
        <f t="shared" si="0"/>
        <v>3.28</v>
      </c>
      <c r="J14" s="193"/>
      <c r="K14" s="98">
        <v>3.3</v>
      </c>
      <c r="L14" s="99">
        <f t="shared" si="1"/>
        <v>0.0078037317620650954</v>
      </c>
      <c r="M14" s="100"/>
      <c r="N14" s="99">
        <v>0.6738541666666666</v>
      </c>
      <c r="O14" s="98">
        <f>SUM(F$7:F14)</f>
        <v>21.29</v>
      </c>
      <c r="P14" s="101">
        <f t="shared" si="2"/>
        <v>0.00816600125254423</v>
      </c>
      <c r="Q14" s="98">
        <f>SUM(K$7:K14)</f>
        <v>28.5</v>
      </c>
      <c r="R14" s="99">
        <f t="shared" si="3"/>
        <v>0.006100146198830409</v>
      </c>
      <c r="S14" s="103" t="s">
        <v>143</v>
      </c>
      <c r="T14" s="102">
        <v>1.2</v>
      </c>
      <c r="U14" s="136"/>
    </row>
    <row r="15" spans="1:21" ht="33.75" customHeight="1">
      <c r="A15" s="94">
        <v>9</v>
      </c>
      <c r="B15" s="95">
        <v>66</v>
      </c>
      <c r="C15" s="95">
        <v>60</v>
      </c>
      <c r="D15" s="96">
        <f>SUM(C$7:C15)</f>
        <v>550</v>
      </c>
      <c r="E15" s="97">
        <v>0.034525462962962966</v>
      </c>
      <c r="F15" s="98">
        <v>1.92</v>
      </c>
      <c r="G15" s="99">
        <f t="shared" si="4"/>
        <v>0.017982011959876545</v>
      </c>
      <c r="H15" s="213">
        <v>8.5</v>
      </c>
      <c r="I15" s="189">
        <f t="shared" si="0"/>
        <v>3.4000000000000004</v>
      </c>
      <c r="J15" s="193"/>
      <c r="K15" s="98">
        <v>3.4</v>
      </c>
      <c r="L15" s="99">
        <f t="shared" si="1"/>
        <v>0.010154547930283225</v>
      </c>
      <c r="M15" s="100"/>
      <c r="N15" s="99">
        <v>0.7083796296296296</v>
      </c>
      <c r="O15" s="98">
        <f>SUM(F$7:F15)</f>
        <v>23.21</v>
      </c>
      <c r="P15" s="101">
        <f t="shared" si="2"/>
        <v>0.00897801075526194</v>
      </c>
      <c r="Q15" s="98">
        <f>SUM(K$7:K15)</f>
        <v>31.9</v>
      </c>
      <c r="R15" s="99">
        <f t="shared" si="3"/>
        <v>0.006532276790897481</v>
      </c>
      <c r="S15" s="154" t="s">
        <v>144</v>
      </c>
      <c r="T15" s="102">
        <v>1.2</v>
      </c>
      <c r="U15" s="136"/>
    </row>
    <row r="16" spans="1:21" ht="19.5" customHeight="1">
      <c r="A16" s="36">
        <v>10</v>
      </c>
      <c r="B16" s="37">
        <v>95</v>
      </c>
      <c r="C16" s="37">
        <v>90</v>
      </c>
      <c r="D16" s="38">
        <f>SUM(C$7:C16)</f>
        <v>640</v>
      </c>
      <c r="E16" s="39">
        <v>0.03262731481481482</v>
      </c>
      <c r="F16" s="40">
        <v>3.56</v>
      </c>
      <c r="G16" s="41">
        <f t="shared" si="4"/>
        <v>0.009164976071577196</v>
      </c>
      <c r="H16" s="214">
        <v>10</v>
      </c>
      <c r="I16" s="190">
        <f t="shared" si="0"/>
        <v>4</v>
      </c>
      <c r="J16" s="194"/>
      <c r="K16" s="40">
        <v>4</v>
      </c>
      <c r="L16" s="41">
        <f t="shared" si="1"/>
        <v>0.008156828703703704</v>
      </c>
      <c r="M16" s="185">
        <v>0.7208333333333333</v>
      </c>
      <c r="N16" s="41">
        <v>0.7410069444444445</v>
      </c>
      <c r="O16" s="40">
        <f>SUM(F$7:F16)</f>
        <v>26.77</v>
      </c>
      <c r="P16" s="41">
        <f t="shared" si="2"/>
        <v>0.009002874278836177</v>
      </c>
      <c r="Q16" s="40">
        <f>SUM(K$7:K16)</f>
        <v>35.9</v>
      </c>
      <c r="R16" s="41">
        <f t="shared" si="3"/>
        <v>0.006713285360569484</v>
      </c>
      <c r="S16" s="138"/>
      <c r="T16" s="43">
        <v>1.6</v>
      </c>
      <c r="U16" s="136"/>
    </row>
    <row r="17" spans="1:21" ht="19.5" customHeight="1">
      <c r="A17" s="94">
        <v>11</v>
      </c>
      <c r="B17" s="95">
        <v>36</v>
      </c>
      <c r="C17" s="95">
        <v>30</v>
      </c>
      <c r="D17" s="96">
        <f>SUM(C$7:C17)</f>
        <v>670</v>
      </c>
      <c r="E17" s="97">
        <v>0.019641203703703706</v>
      </c>
      <c r="F17" s="98">
        <v>1.86</v>
      </c>
      <c r="G17" s="99">
        <f t="shared" si="4"/>
        <v>0.01055978693747511</v>
      </c>
      <c r="H17" s="213">
        <v>5.5</v>
      </c>
      <c r="I17" s="189">
        <f t="shared" si="0"/>
        <v>2.2</v>
      </c>
      <c r="J17" s="193"/>
      <c r="K17" s="98">
        <v>2.2</v>
      </c>
      <c r="L17" s="99">
        <f t="shared" si="1"/>
        <v>0.008927819865319866</v>
      </c>
      <c r="M17" s="100"/>
      <c r="N17" s="99">
        <v>0.7606481481481482</v>
      </c>
      <c r="O17" s="98">
        <f>SUM(F$7:F17)</f>
        <v>28.63</v>
      </c>
      <c r="P17" s="101">
        <f t="shared" si="2"/>
        <v>0.009104021940207761</v>
      </c>
      <c r="Q17" s="98">
        <f>SUM(K$7:K17)</f>
        <v>38.1</v>
      </c>
      <c r="R17" s="99">
        <f t="shared" si="3"/>
        <v>0.006841158744045884</v>
      </c>
      <c r="S17" s="103" t="s">
        <v>145</v>
      </c>
      <c r="T17" s="102">
        <v>0.5</v>
      </c>
      <c r="U17" s="136"/>
    </row>
    <row r="18" spans="1:21" ht="19.5" customHeight="1">
      <c r="A18" s="94">
        <v>12</v>
      </c>
      <c r="B18" s="95">
        <v>56</v>
      </c>
      <c r="C18" s="95">
        <v>50</v>
      </c>
      <c r="D18" s="96">
        <f>SUM(C$7:C18)</f>
        <v>720</v>
      </c>
      <c r="E18" s="97">
        <v>0.024733796296296295</v>
      </c>
      <c r="F18" s="98">
        <v>2.51</v>
      </c>
      <c r="G18" s="99">
        <f t="shared" si="4"/>
        <v>0.009854102110078207</v>
      </c>
      <c r="H18" s="213">
        <v>7.3</v>
      </c>
      <c r="I18" s="189">
        <f t="shared" si="0"/>
        <v>2.92</v>
      </c>
      <c r="J18" s="193"/>
      <c r="K18" s="98">
        <v>2.92</v>
      </c>
      <c r="L18" s="99">
        <f t="shared" si="1"/>
        <v>0.008470478183663114</v>
      </c>
      <c r="M18" s="100"/>
      <c r="N18" s="99">
        <v>0.7853819444444444</v>
      </c>
      <c r="O18" s="98">
        <f>SUM(F$7:F18)</f>
        <v>31.14</v>
      </c>
      <c r="P18" s="101">
        <f t="shared" si="2"/>
        <v>0.009164481196032255</v>
      </c>
      <c r="Q18" s="98">
        <f>SUM(K$7:K18)</f>
        <v>41.02</v>
      </c>
      <c r="R18" s="99">
        <f t="shared" si="3"/>
        <v>0.006957141502789966</v>
      </c>
      <c r="S18" s="154"/>
      <c r="T18" s="102">
        <v>1.6</v>
      </c>
      <c r="U18" s="136"/>
    </row>
    <row r="19" spans="1:21" s="137" customFormat="1" ht="19.5" customHeight="1">
      <c r="A19" s="94">
        <v>13</v>
      </c>
      <c r="B19" s="95">
        <v>85</v>
      </c>
      <c r="C19" s="95">
        <v>80</v>
      </c>
      <c r="D19" s="96">
        <f>SUM(C$7:C19)</f>
        <v>800</v>
      </c>
      <c r="E19" s="97">
        <v>0.022754629629629628</v>
      </c>
      <c r="F19" s="98">
        <v>2.48</v>
      </c>
      <c r="G19" s="99">
        <f t="shared" si="4"/>
        <v>0.009175253882915173</v>
      </c>
      <c r="H19" s="213">
        <v>7.8</v>
      </c>
      <c r="I19" s="189">
        <f t="shared" si="0"/>
        <v>3.12</v>
      </c>
      <c r="J19" s="193"/>
      <c r="K19" s="98">
        <v>3.12</v>
      </c>
      <c r="L19" s="99">
        <f t="shared" si="1"/>
        <v>0.007293150522317189</v>
      </c>
      <c r="M19" s="106"/>
      <c r="N19" s="99">
        <v>0.8081365740740741</v>
      </c>
      <c r="O19" s="98">
        <f>SUM(F$7:F19)</f>
        <v>33.62</v>
      </c>
      <c r="P19" s="101">
        <f t="shared" si="2"/>
        <v>0.009165275849912974</v>
      </c>
      <c r="Q19" s="98">
        <f>SUM(K$7:K19)</f>
        <v>44.14</v>
      </c>
      <c r="R19" s="99">
        <f t="shared" si="3"/>
        <v>0.006980892027051974</v>
      </c>
      <c r="S19" s="103"/>
      <c r="T19" s="102">
        <v>1.1</v>
      </c>
      <c r="U19" s="136"/>
    </row>
    <row r="20" spans="1:21" ht="30.75" customHeight="1">
      <c r="A20" s="36">
        <v>14</v>
      </c>
      <c r="B20" s="37">
        <v>92</v>
      </c>
      <c r="C20" s="37">
        <v>90</v>
      </c>
      <c r="D20" s="38">
        <f>SUM(C$7:C20)</f>
        <v>890</v>
      </c>
      <c r="E20" s="39">
        <v>0.02512731481481481</v>
      </c>
      <c r="F20" s="40">
        <v>1.92</v>
      </c>
      <c r="G20" s="41">
        <f t="shared" si="4"/>
        <v>0.013087143132716047</v>
      </c>
      <c r="H20" s="214">
        <v>7.5</v>
      </c>
      <c r="I20" s="190">
        <f t="shared" si="0"/>
        <v>3</v>
      </c>
      <c r="J20" s="194"/>
      <c r="K20" s="40">
        <v>3</v>
      </c>
      <c r="L20" s="41">
        <f t="shared" si="1"/>
        <v>0.00837577160493827</v>
      </c>
      <c r="M20" s="185">
        <v>0.8020833333333334</v>
      </c>
      <c r="N20" s="41">
        <v>0.8332638888888889</v>
      </c>
      <c r="O20" s="40">
        <f>SUM(F$7:F20)</f>
        <v>35.54</v>
      </c>
      <c r="P20" s="41">
        <f t="shared" si="2"/>
        <v>0.009377149377852811</v>
      </c>
      <c r="Q20" s="40">
        <f>SUM(K$7:K20)</f>
        <v>47.14</v>
      </c>
      <c r="R20" s="41">
        <f t="shared" si="3"/>
        <v>0.007069662471126197</v>
      </c>
      <c r="S20" s="135" t="s">
        <v>148</v>
      </c>
      <c r="T20" s="43">
        <v>1</v>
      </c>
      <c r="U20" s="136"/>
    </row>
    <row r="21" spans="1:21" s="137" customFormat="1" ht="36.75" customHeight="1">
      <c r="A21" s="94">
        <v>15</v>
      </c>
      <c r="B21" s="95">
        <v>50</v>
      </c>
      <c r="C21" s="95">
        <v>50</v>
      </c>
      <c r="D21" s="96">
        <f>SUM(C$7:C21)</f>
        <v>940</v>
      </c>
      <c r="E21" s="97">
        <v>0.04622685185185185</v>
      </c>
      <c r="F21" s="98">
        <v>3.67</v>
      </c>
      <c r="G21" s="99">
        <f t="shared" si="4"/>
        <v>0.01259587243919669</v>
      </c>
      <c r="H21" s="213">
        <v>14</v>
      </c>
      <c r="I21" s="189">
        <f t="shared" si="0"/>
        <v>5.6000000000000005</v>
      </c>
      <c r="J21" s="193"/>
      <c r="K21" s="98">
        <v>5.6</v>
      </c>
      <c r="L21" s="99">
        <f t="shared" si="1"/>
        <v>0.008254794973544975</v>
      </c>
      <c r="M21" s="106"/>
      <c r="N21" s="99">
        <v>0.8794907407407407</v>
      </c>
      <c r="O21" s="98">
        <f>SUM(F$7:F21)</f>
        <v>39.21</v>
      </c>
      <c r="P21" s="101">
        <f>(N21-N$6)/O21</f>
        <v>0.009678417259391501</v>
      </c>
      <c r="Q21" s="98">
        <f>SUM(K$7:K21)</f>
        <v>52.74</v>
      </c>
      <c r="R21" s="99">
        <f aca="true" t="shared" si="5" ref="R21:R32">(N21-N$6)/Q21</f>
        <v>0.007195501341310973</v>
      </c>
      <c r="S21" s="104" t="s">
        <v>163</v>
      </c>
      <c r="T21" s="102">
        <v>2.6</v>
      </c>
      <c r="U21" s="136"/>
    </row>
    <row r="22" spans="1:21" ht="33" customHeight="1" thickBot="1">
      <c r="A22" s="139">
        <v>16</v>
      </c>
      <c r="B22" s="44">
        <v>81</v>
      </c>
      <c r="C22" s="44">
        <v>80</v>
      </c>
      <c r="D22" s="45">
        <f>SUM(C$7:C22)</f>
        <v>1020</v>
      </c>
      <c r="E22" s="46">
        <v>0.03483796296296296</v>
      </c>
      <c r="F22" s="47">
        <v>2.86</v>
      </c>
      <c r="G22" s="48">
        <f t="shared" si="4"/>
        <v>0.01218110593110593</v>
      </c>
      <c r="H22" s="215">
        <v>10</v>
      </c>
      <c r="I22" s="191">
        <f t="shared" si="0"/>
        <v>4</v>
      </c>
      <c r="J22" s="216"/>
      <c r="K22" s="47">
        <v>4</v>
      </c>
      <c r="L22" s="48">
        <f t="shared" si="1"/>
        <v>0.00870949074074074</v>
      </c>
      <c r="M22" s="184">
        <v>0.8611111111111112</v>
      </c>
      <c r="N22" s="48">
        <v>0.9143287037037037</v>
      </c>
      <c r="O22" s="47">
        <f>SUM(F$7:F22)</f>
        <v>42.07</v>
      </c>
      <c r="P22" s="48">
        <f>(N22-N$6)/O22</f>
        <v>0.009848554877673013</v>
      </c>
      <c r="Q22" s="47">
        <f>SUM(K$7:K22)</f>
        <v>56.74</v>
      </c>
      <c r="R22" s="48">
        <f t="shared" si="5"/>
        <v>0.007302233057872818</v>
      </c>
      <c r="S22" s="155" t="s">
        <v>172</v>
      </c>
      <c r="T22" s="140">
        <v>2.2</v>
      </c>
      <c r="U22" s="136"/>
    </row>
    <row r="23" spans="1:10" ht="15.75" customHeight="1">
      <c r="A23" s="1" t="s">
        <v>141</v>
      </c>
      <c r="H23" s="166"/>
      <c r="I23" s="166"/>
      <c r="J23" s="166"/>
    </row>
    <row r="24" spans="1:10" ht="5.25" customHeight="1" thickBot="1">
      <c r="A24" s="3"/>
      <c r="H24" s="209"/>
      <c r="I24" s="209"/>
      <c r="J24" s="209"/>
    </row>
    <row r="25" spans="1:20" s="1" customFormat="1" ht="14.25">
      <c r="A25" s="10"/>
      <c r="B25" s="11"/>
      <c r="C25" s="11"/>
      <c r="D25" s="12" t="s">
        <v>11</v>
      </c>
      <c r="E25" s="13" t="s">
        <v>8</v>
      </c>
      <c r="F25" s="14" t="s">
        <v>6</v>
      </c>
      <c r="G25" s="15" t="s">
        <v>16</v>
      </c>
      <c r="H25" s="16" t="s">
        <v>169</v>
      </c>
      <c r="I25" s="237"/>
      <c r="J25" s="238"/>
      <c r="K25" s="14" t="s">
        <v>6</v>
      </c>
      <c r="L25" s="15" t="s">
        <v>17</v>
      </c>
      <c r="M25" s="17" t="s">
        <v>1</v>
      </c>
      <c r="N25" s="9"/>
      <c r="O25" s="16" t="s">
        <v>155</v>
      </c>
      <c r="P25" s="15"/>
      <c r="Q25" s="16" t="s">
        <v>158</v>
      </c>
      <c r="R25" s="15"/>
      <c r="S25" s="169" t="s">
        <v>3</v>
      </c>
      <c r="T25" s="13"/>
    </row>
    <row r="26" spans="1:20" s="1" customFormat="1" ht="14.25">
      <c r="A26" s="21" t="s">
        <v>0</v>
      </c>
      <c r="B26" s="22" t="s">
        <v>5</v>
      </c>
      <c r="C26" s="22" t="s">
        <v>14</v>
      </c>
      <c r="D26" s="23" t="s">
        <v>15</v>
      </c>
      <c r="E26" s="24" t="s">
        <v>2</v>
      </c>
      <c r="F26" s="29" t="s">
        <v>18</v>
      </c>
      <c r="G26" s="30" t="s">
        <v>9</v>
      </c>
      <c r="H26" s="239" t="s">
        <v>171</v>
      </c>
      <c r="I26" s="240"/>
      <c r="J26" s="23" t="s">
        <v>170</v>
      </c>
      <c r="K26" s="29" t="s">
        <v>18</v>
      </c>
      <c r="L26" s="30" t="s">
        <v>9</v>
      </c>
      <c r="M26" s="31" t="s">
        <v>19</v>
      </c>
      <c r="N26" s="30" t="s">
        <v>154</v>
      </c>
      <c r="O26" s="29" t="s">
        <v>18</v>
      </c>
      <c r="P26" s="30" t="s">
        <v>9</v>
      </c>
      <c r="Q26" s="29" t="s">
        <v>18</v>
      </c>
      <c r="R26" s="30" t="s">
        <v>9</v>
      </c>
      <c r="S26" s="167"/>
      <c r="T26" s="24" t="s">
        <v>13</v>
      </c>
    </row>
    <row r="27" spans="1:20" s="1" customFormat="1" ht="15.75" thickBot="1">
      <c r="A27" s="25"/>
      <c r="B27" s="26"/>
      <c r="C27" s="26"/>
      <c r="D27" s="27"/>
      <c r="E27" s="28"/>
      <c r="F27" s="57" t="s">
        <v>12</v>
      </c>
      <c r="G27" s="58" t="s">
        <v>10</v>
      </c>
      <c r="H27" s="241" t="s">
        <v>151</v>
      </c>
      <c r="I27" s="242" t="s">
        <v>12</v>
      </c>
      <c r="J27" s="27" t="s">
        <v>12</v>
      </c>
      <c r="K27" s="57" t="s">
        <v>12</v>
      </c>
      <c r="L27" s="58" t="s">
        <v>10</v>
      </c>
      <c r="M27" s="32"/>
      <c r="N27" s="27"/>
      <c r="O27" s="57" t="s">
        <v>12</v>
      </c>
      <c r="P27" s="58" t="s">
        <v>10</v>
      </c>
      <c r="Q27" s="57" t="s">
        <v>12</v>
      </c>
      <c r="R27" s="58" t="s">
        <v>10</v>
      </c>
      <c r="S27" s="168" t="s">
        <v>149</v>
      </c>
      <c r="T27" s="28"/>
    </row>
    <row r="28" spans="1:21" ht="33" customHeight="1">
      <c r="A28" s="89">
        <v>17</v>
      </c>
      <c r="B28" s="109">
        <v>60</v>
      </c>
      <c r="C28" s="109">
        <v>60</v>
      </c>
      <c r="D28" s="90">
        <f>SUM(C$7:C28)</f>
        <v>1080</v>
      </c>
      <c r="E28" s="110">
        <v>0.07075231481481481</v>
      </c>
      <c r="F28" s="111">
        <v>3.65</v>
      </c>
      <c r="G28" s="112">
        <f t="shared" si="4"/>
        <v>0.01938419583967529</v>
      </c>
      <c r="H28" s="217">
        <v>15</v>
      </c>
      <c r="I28" s="192">
        <f aca="true" t="shared" si="6" ref="I28:I47">0.4*H28</f>
        <v>6</v>
      </c>
      <c r="J28" s="196"/>
      <c r="K28" s="111">
        <v>6</v>
      </c>
      <c r="L28" s="112">
        <f t="shared" si="1"/>
        <v>0.011792052469135802</v>
      </c>
      <c r="M28" s="91"/>
      <c r="N28" s="112">
        <v>0.9850810185185185</v>
      </c>
      <c r="O28" s="111">
        <f>SUM(F$7:F28)</f>
        <v>45.72</v>
      </c>
      <c r="P28" s="92">
        <f>(N28-N$6)/O28</f>
        <v>0.010609821052461034</v>
      </c>
      <c r="Q28" s="111">
        <f>SUM(K$7:K28)</f>
        <v>62.74</v>
      </c>
      <c r="R28" s="112">
        <f t="shared" si="5"/>
        <v>0.0077316069257016016</v>
      </c>
      <c r="S28" s="143" t="s">
        <v>164</v>
      </c>
      <c r="T28" s="114">
        <v>1</v>
      </c>
      <c r="U28" s="136"/>
    </row>
    <row r="29" spans="1:21" ht="19.5" customHeight="1">
      <c r="A29" s="94">
        <v>18</v>
      </c>
      <c r="B29" s="95">
        <v>90</v>
      </c>
      <c r="C29" s="95">
        <v>90</v>
      </c>
      <c r="D29" s="96">
        <f>SUM(C$7:C29)</f>
        <v>1170</v>
      </c>
      <c r="E29" s="97">
        <v>0.04251157407407408</v>
      </c>
      <c r="F29" s="98">
        <v>2.87</v>
      </c>
      <c r="G29" s="99">
        <f t="shared" si="4"/>
        <v>0.014812395147761002</v>
      </c>
      <c r="H29" s="213">
        <v>9.3</v>
      </c>
      <c r="I29" s="189">
        <f t="shared" si="6"/>
        <v>3.7200000000000006</v>
      </c>
      <c r="J29" s="193">
        <v>3.4</v>
      </c>
      <c r="K29" s="98">
        <v>3.7</v>
      </c>
      <c r="L29" s="99">
        <f t="shared" si="1"/>
        <v>0.011489614614614615</v>
      </c>
      <c r="M29" s="100"/>
      <c r="N29" s="99">
        <v>1.0275925925925926</v>
      </c>
      <c r="O29" s="98">
        <f>SUM(F$7:F29)</f>
        <v>48.589999999999996</v>
      </c>
      <c r="P29" s="101">
        <f>(N29-N$6)/O29</f>
        <v>0.01085804882882471</v>
      </c>
      <c r="Q29" s="98">
        <f>SUM(K$7:K29)</f>
        <v>66.44</v>
      </c>
      <c r="R29" s="99">
        <f t="shared" si="5"/>
        <v>0.007940887907775326</v>
      </c>
      <c r="S29" s="103" t="s">
        <v>165</v>
      </c>
      <c r="T29" s="105">
        <v>0.5</v>
      </c>
      <c r="U29" s="136"/>
    </row>
    <row r="30" spans="1:21" ht="33" customHeight="1">
      <c r="A30" s="94">
        <v>19</v>
      </c>
      <c r="B30" s="95">
        <v>31</v>
      </c>
      <c r="C30" s="95">
        <v>30</v>
      </c>
      <c r="D30" s="96">
        <f>SUM(C$7:C30)</f>
        <v>1200</v>
      </c>
      <c r="E30" s="97">
        <v>0.04052083333333333</v>
      </c>
      <c r="F30" s="98">
        <v>2.38</v>
      </c>
      <c r="G30" s="99">
        <f t="shared" si="4"/>
        <v>0.017025560224089638</v>
      </c>
      <c r="H30" s="213">
        <v>8</v>
      </c>
      <c r="I30" s="189">
        <f t="shared" si="6"/>
        <v>3.2</v>
      </c>
      <c r="J30" s="193">
        <v>3.1</v>
      </c>
      <c r="K30" s="98">
        <v>3.2</v>
      </c>
      <c r="L30" s="99">
        <f t="shared" si="1"/>
        <v>0.012662760416666665</v>
      </c>
      <c r="M30" s="100"/>
      <c r="N30" s="99">
        <v>1.068113425925926</v>
      </c>
      <c r="O30" s="98">
        <f>SUM(F$7:F30)</f>
        <v>50.97</v>
      </c>
      <c r="P30" s="101">
        <f>(N30-N$6)/O30</f>
        <v>0.011146035431154128</v>
      </c>
      <c r="Q30" s="98">
        <f>SUM(K$7:K30)</f>
        <v>69.64</v>
      </c>
      <c r="R30" s="99">
        <f t="shared" si="5"/>
        <v>0.008157860797328057</v>
      </c>
      <c r="S30" s="104" t="s">
        <v>150</v>
      </c>
      <c r="T30" s="105">
        <v>1</v>
      </c>
      <c r="U30" s="136"/>
    </row>
    <row r="31" spans="1:21" ht="19.5" customHeight="1">
      <c r="A31" s="94">
        <v>20</v>
      </c>
      <c r="B31" s="95">
        <v>82</v>
      </c>
      <c r="C31" s="95">
        <v>80</v>
      </c>
      <c r="D31" s="96">
        <f>SUM(C$7:C31)</f>
        <v>1280</v>
      </c>
      <c r="E31" s="97">
        <v>0.0334375</v>
      </c>
      <c r="F31" s="98">
        <v>3.72</v>
      </c>
      <c r="G31" s="99">
        <f>E31/F31</f>
        <v>0.008988575268817205</v>
      </c>
      <c r="H31" s="213">
        <v>12</v>
      </c>
      <c r="I31" s="189">
        <f t="shared" si="6"/>
        <v>4.800000000000001</v>
      </c>
      <c r="J31" s="193">
        <v>3.3</v>
      </c>
      <c r="K31" s="98">
        <v>4.8</v>
      </c>
      <c r="L31" s="99">
        <f t="shared" si="1"/>
        <v>0.006966145833333334</v>
      </c>
      <c r="M31" s="106"/>
      <c r="N31" s="99">
        <v>1.101550925925926</v>
      </c>
      <c r="O31" s="98">
        <f>SUM(F$7:F31)</f>
        <v>54.69</v>
      </c>
      <c r="P31" s="101">
        <f>(N31-N$6)/O31</f>
        <v>0.010999285535306746</v>
      </c>
      <c r="Q31" s="98">
        <f>SUM(K$7:K31)</f>
        <v>74.44</v>
      </c>
      <c r="R31" s="99">
        <f t="shared" si="5"/>
        <v>0.008081017274663165</v>
      </c>
      <c r="S31" s="103"/>
      <c r="T31" s="105">
        <v>3</v>
      </c>
      <c r="U31" s="136"/>
    </row>
    <row r="32" spans="1:21" ht="19.5" customHeight="1">
      <c r="A32" s="36">
        <v>21</v>
      </c>
      <c r="B32" s="37">
        <v>96</v>
      </c>
      <c r="C32" s="37">
        <v>90</v>
      </c>
      <c r="D32" s="38">
        <f>SUM(C$7:C32)</f>
        <v>1370</v>
      </c>
      <c r="E32" s="39">
        <v>0.021516203703703704</v>
      </c>
      <c r="F32" s="40">
        <v>2.33</v>
      </c>
      <c r="G32" s="41">
        <f>E32/F32</f>
        <v>0.009234422190430774</v>
      </c>
      <c r="H32" s="214">
        <v>8.5</v>
      </c>
      <c r="I32" s="190">
        <f t="shared" si="6"/>
        <v>3.4000000000000004</v>
      </c>
      <c r="J32" s="194">
        <v>3.5</v>
      </c>
      <c r="K32" s="40">
        <v>3.4</v>
      </c>
      <c r="L32" s="41">
        <f>E32/K32</f>
        <v>0.006328295206971678</v>
      </c>
      <c r="M32" s="183">
        <v>0.02361111111111111</v>
      </c>
      <c r="N32" s="41">
        <v>1.1230671296296295</v>
      </c>
      <c r="O32" s="40">
        <f>SUM(F$7:F32)</f>
        <v>57.019999999999996</v>
      </c>
      <c r="P32" s="41">
        <f>(N32-N$6)/O32</f>
        <v>0.010927168180105744</v>
      </c>
      <c r="Q32" s="40">
        <f>SUM(K$7:K32)</f>
        <v>77.84</v>
      </c>
      <c r="R32" s="41">
        <f t="shared" si="5"/>
        <v>0.008004459527616</v>
      </c>
      <c r="S32" s="138"/>
      <c r="T32" s="59">
        <v>2.4</v>
      </c>
      <c r="U32" s="136"/>
    </row>
    <row r="33" spans="1:21" ht="35.25" customHeight="1">
      <c r="A33" s="94">
        <v>22</v>
      </c>
      <c r="B33" s="95">
        <v>42</v>
      </c>
      <c r="C33" s="95">
        <v>40</v>
      </c>
      <c r="D33" s="96">
        <f>SUM(C$7:C33)</f>
        <v>1410</v>
      </c>
      <c r="E33" s="97">
        <v>0.049687499999999996</v>
      </c>
      <c r="F33" s="98">
        <v>3.02</v>
      </c>
      <c r="G33" s="99">
        <f aca="true" t="shared" si="7" ref="G33:G41">E33/F33</f>
        <v>0.01645281456953642</v>
      </c>
      <c r="H33" s="213">
        <v>10</v>
      </c>
      <c r="I33" s="189">
        <f t="shared" si="6"/>
        <v>4</v>
      </c>
      <c r="J33" s="193">
        <v>3.7</v>
      </c>
      <c r="K33" s="98">
        <v>4</v>
      </c>
      <c r="L33" s="99">
        <f t="shared" si="1"/>
        <v>0.012421874999999999</v>
      </c>
      <c r="M33" s="182"/>
      <c r="N33" s="99">
        <v>1.1727546296296296</v>
      </c>
      <c r="O33" s="98">
        <f>SUM(F$7:F33)</f>
        <v>60.04</v>
      </c>
      <c r="P33" s="101">
        <f>(N33-N$6)/O33</f>
        <v>0.011205107089101093</v>
      </c>
      <c r="Q33" s="98">
        <f>SUM(K$7:K33)</f>
        <v>81.84</v>
      </c>
      <c r="R33" s="99">
        <f>(N33-N$6)/Q33</f>
        <v>0.008220364487165562</v>
      </c>
      <c r="S33" s="104" t="s">
        <v>173</v>
      </c>
      <c r="T33" s="105">
        <v>1.2</v>
      </c>
      <c r="U33" s="136"/>
    </row>
    <row r="34" spans="1:21" ht="30.75" customHeight="1" thickBot="1">
      <c r="A34" s="156">
        <v>23</v>
      </c>
      <c r="B34" s="157">
        <v>44</v>
      </c>
      <c r="C34" s="157">
        <v>40</v>
      </c>
      <c r="D34" s="158">
        <f>SUM(C$7:C34)</f>
        <v>1450</v>
      </c>
      <c r="E34" s="159">
        <v>0.013877314814814815</v>
      </c>
      <c r="F34" s="160">
        <v>1.43</v>
      </c>
      <c r="G34" s="161">
        <f t="shared" si="7"/>
        <v>0.009704415954415955</v>
      </c>
      <c r="H34" s="218">
        <v>5</v>
      </c>
      <c r="I34" s="219">
        <v>2</v>
      </c>
      <c r="J34" s="195">
        <v>1.8</v>
      </c>
      <c r="K34" s="160">
        <v>2</v>
      </c>
      <c r="L34" s="161">
        <f t="shared" si="1"/>
        <v>0.006938657407407407</v>
      </c>
      <c r="M34" s="162"/>
      <c r="N34" s="161">
        <v>1.1866319444444444</v>
      </c>
      <c r="O34" s="160">
        <f>SUM(F$7:F34)</f>
        <v>61.47</v>
      </c>
      <c r="P34" s="107">
        <f>(N34-N$6)/O34</f>
        <v>0.0111701959402057</v>
      </c>
      <c r="Q34" s="160">
        <f>SUM(K$7:K34)</f>
        <v>83.84</v>
      </c>
      <c r="R34" s="161">
        <f>(N34-N$6)/Q34</f>
        <v>0.00818978941369805</v>
      </c>
      <c r="S34" s="178" t="s">
        <v>153</v>
      </c>
      <c r="T34" s="108">
        <v>1.4</v>
      </c>
      <c r="U34" s="136"/>
    </row>
    <row r="35" spans="1:21" ht="19.5" customHeight="1">
      <c r="A35" s="89">
        <v>24</v>
      </c>
      <c r="B35" s="109">
        <v>64</v>
      </c>
      <c r="C35" s="109">
        <v>60</v>
      </c>
      <c r="D35" s="90">
        <f>SUM(C$7:C35)</f>
        <v>1510</v>
      </c>
      <c r="E35" s="110">
        <v>0.014837962962962963</v>
      </c>
      <c r="F35" s="111">
        <v>1.53</v>
      </c>
      <c r="G35" s="112">
        <f t="shared" si="7"/>
        <v>0.009698015008472524</v>
      </c>
      <c r="H35" s="217">
        <v>4.3</v>
      </c>
      <c r="I35" s="192">
        <f t="shared" si="6"/>
        <v>1.72</v>
      </c>
      <c r="J35" s="196">
        <v>1.6</v>
      </c>
      <c r="K35" s="111">
        <v>1.7</v>
      </c>
      <c r="L35" s="112">
        <f t="shared" si="1"/>
        <v>0.008728213507625272</v>
      </c>
      <c r="M35" s="163"/>
      <c r="N35" s="112">
        <v>1.2014699074074073</v>
      </c>
      <c r="O35" s="111">
        <f>SUM(F$7:F35)</f>
        <v>63</v>
      </c>
      <c r="P35" s="92">
        <f>(N35-N$6)/O35</f>
        <v>0.011134442974720752</v>
      </c>
      <c r="Q35" s="111">
        <f>SUM(K$7:K35)</f>
        <v>85.54</v>
      </c>
      <c r="R35" s="112">
        <f>(N35-N$6)/Q35</f>
        <v>0.008200489915915446</v>
      </c>
      <c r="S35" s="164"/>
      <c r="T35" s="114">
        <v>0.4</v>
      </c>
      <c r="U35" s="136"/>
    </row>
    <row r="36" spans="1:21" ht="19.5" customHeight="1">
      <c r="A36" s="36">
        <v>25</v>
      </c>
      <c r="B36" s="37">
        <v>94</v>
      </c>
      <c r="C36" s="37">
        <v>90</v>
      </c>
      <c r="D36" s="38">
        <f>SUM(C$7:C36)</f>
        <v>1600</v>
      </c>
      <c r="E36" s="39">
        <v>0.032719907407407406</v>
      </c>
      <c r="F36" s="40">
        <v>3.49</v>
      </c>
      <c r="G36" s="41">
        <f t="shared" si="7"/>
        <v>0.009375331635360288</v>
      </c>
      <c r="H36" s="214">
        <v>10</v>
      </c>
      <c r="I36" s="190">
        <f t="shared" si="6"/>
        <v>4</v>
      </c>
      <c r="J36" s="194">
        <v>3.8</v>
      </c>
      <c r="K36" s="40">
        <v>4</v>
      </c>
      <c r="L36" s="41">
        <f t="shared" si="1"/>
        <v>0.008179976851851851</v>
      </c>
      <c r="M36" s="183">
        <v>0.15555555555555556</v>
      </c>
      <c r="N36" s="41">
        <v>1.234189814814815</v>
      </c>
      <c r="O36" s="40">
        <f>SUM(F$7:F36)</f>
        <v>66.49</v>
      </c>
      <c r="P36" s="41">
        <f>(N36-N$6)/O36</f>
        <v>0.011042108810570236</v>
      </c>
      <c r="Q36" s="40">
        <f>SUM(K$7:K36)</f>
        <v>89.54</v>
      </c>
      <c r="R36" s="41">
        <f>(N36-N$6)/Q36</f>
        <v>0.008199573540482633</v>
      </c>
      <c r="S36" s="141"/>
      <c r="T36" s="142">
        <v>2.4</v>
      </c>
      <c r="U36" s="136"/>
    </row>
    <row r="37" spans="1:21" ht="19.5" customHeight="1">
      <c r="A37" s="94">
        <v>26</v>
      </c>
      <c r="B37" s="95">
        <v>83</v>
      </c>
      <c r="C37" s="95">
        <v>80</v>
      </c>
      <c r="D37" s="96">
        <f>SUM(C$7:C37)</f>
        <v>1680</v>
      </c>
      <c r="E37" s="97">
        <v>0.022777777777777775</v>
      </c>
      <c r="F37" s="98">
        <v>2.58</v>
      </c>
      <c r="G37" s="99">
        <f t="shared" si="7"/>
        <v>0.008828596037898363</v>
      </c>
      <c r="H37" s="213">
        <v>7.4</v>
      </c>
      <c r="I37" s="189">
        <f t="shared" si="6"/>
        <v>2.9600000000000004</v>
      </c>
      <c r="J37" s="193">
        <v>2.7</v>
      </c>
      <c r="K37" s="98">
        <v>3</v>
      </c>
      <c r="L37" s="99">
        <f t="shared" si="1"/>
        <v>0.007592592592592592</v>
      </c>
      <c r="M37" s="182"/>
      <c r="N37" s="99">
        <v>1.2569675925925927</v>
      </c>
      <c r="O37" s="98">
        <f>SUM(F$7:F37)</f>
        <v>69.07</v>
      </c>
      <c r="P37" s="101">
        <f aca="true" t="shared" si="8" ref="P37:P46">(N37-N$6)/O37</f>
        <v>0.010959426561352147</v>
      </c>
      <c r="Q37" s="98">
        <f>SUM(K$7:K37)</f>
        <v>92.54</v>
      </c>
      <c r="R37" s="99">
        <f aca="true" t="shared" si="9" ref="R37:R42">(N37-N$6)/Q37</f>
        <v>0.008179896181030826</v>
      </c>
      <c r="S37" s="103" t="s">
        <v>147</v>
      </c>
      <c r="T37" s="105">
        <v>1.9</v>
      </c>
      <c r="U37" s="136"/>
    </row>
    <row r="38" spans="1:21" ht="19.5" customHeight="1">
      <c r="A38" s="94">
        <v>27</v>
      </c>
      <c r="B38" s="95">
        <v>52</v>
      </c>
      <c r="C38" s="95">
        <v>50</v>
      </c>
      <c r="D38" s="96">
        <f>SUM(C$7:C38)</f>
        <v>1730</v>
      </c>
      <c r="E38" s="97">
        <v>0.020682870370370372</v>
      </c>
      <c r="F38" s="98">
        <v>1.74</v>
      </c>
      <c r="G38" s="99">
        <f t="shared" si="7"/>
        <v>0.01188670710940826</v>
      </c>
      <c r="H38" s="213">
        <v>5</v>
      </c>
      <c r="I38" s="189">
        <f t="shared" si="6"/>
        <v>2</v>
      </c>
      <c r="J38" s="193">
        <v>2</v>
      </c>
      <c r="K38" s="98">
        <v>2</v>
      </c>
      <c r="L38" s="99">
        <f t="shared" si="1"/>
        <v>0.010341435185185186</v>
      </c>
      <c r="M38" s="100"/>
      <c r="N38" s="99">
        <v>1.277650462962963</v>
      </c>
      <c r="O38" s="98">
        <f>SUM(F$7:F38)</f>
        <v>70.80999999999999</v>
      </c>
      <c r="P38" s="101">
        <f t="shared" si="8"/>
        <v>0.010982212441222472</v>
      </c>
      <c r="Q38" s="98">
        <f>SUM(K$7:K38)</f>
        <v>94.54</v>
      </c>
      <c r="R38" s="99">
        <f t="shared" si="9"/>
        <v>0.008225623682705342</v>
      </c>
      <c r="S38" s="104"/>
      <c r="T38" s="105">
        <v>0.5</v>
      </c>
      <c r="U38" s="136"/>
    </row>
    <row r="39" spans="1:21" ht="19.5" customHeight="1">
      <c r="A39" s="36">
        <v>28</v>
      </c>
      <c r="B39" s="37">
        <v>73</v>
      </c>
      <c r="C39" s="37">
        <v>70</v>
      </c>
      <c r="D39" s="38">
        <f>SUM(C$7:C39)</f>
        <v>1800</v>
      </c>
      <c r="E39" s="39">
        <v>0.036516203703703703</v>
      </c>
      <c r="F39" s="40">
        <v>3.24</v>
      </c>
      <c r="G39" s="41">
        <f>E39/F39</f>
        <v>0.011270433241883858</v>
      </c>
      <c r="H39" s="214">
        <v>10.5</v>
      </c>
      <c r="I39" s="190">
        <f t="shared" si="6"/>
        <v>4.2</v>
      </c>
      <c r="J39" s="194">
        <v>4</v>
      </c>
      <c r="K39" s="40">
        <v>4.2</v>
      </c>
      <c r="L39" s="41">
        <f t="shared" si="1"/>
        <v>0.008694334215167548</v>
      </c>
      <c r="M39" s="183">
        <v>0.25</v>
      </c>
      <c r="N39" s="41">
        <v>1.3141666666666667</v>
      </c>
      <c r="O39" s="40">
        <f>SUM(F$7:F39)</f>
        <v>74.04999999999998</v>
      </c>
      <c r="P39" s="41">
        <f t="shared" si="8"/>
        <v>0.010994823317578216</v>
      </c>
      <c r="Q39" s="40">
        <f>SUM(K$7:K39)</f>
        <v>98.74000000000001</v>
      </c>
      <c r="R39" s="41">
        <f t="shared" si="9"/>
        <v>0.00824556073188846</v>
      </c>
      <c r="S39" s="134" t="s">
        <v>152</v>
      </c>
      <c r="T39" s="59">
        <v>2.1</v>
      </c>
      <c r="U39" s="136"/>
    </row>
    <row r="40" spans="1:21" ht="35.25" customHeight="1">
      <c r="A40" s="94">
        <v>29</v>
      </c>
      <c r="B40" s="95">
        <v>63</v>
      </c>
      <c r="C40" s="95">
        <v>60</v>
      </c>
      <c r="D40" s="96">
        <f>SUM(C$7:C40)</f>
        <v>1860</v>
      </c>
      <c r="E40" s="97">
        <v>0.027094907407407404</v>
      </c>
      <c r="F40" s="98">
        <v>2.63</v>
      </c>
      <c r="G40" s="99">
        <f t="shared" si="7"/>
        <v>0.010302246162512322</v>
      </c>
      <c r="H40" s="213">
        <v>10.4</v>
      </c>
      <c r="I40" s="189">
        <f t="shared" si="6"/>
        <v>4.16</v>
      </c>
      <c r="J40" s="193">
        <v>3.6</v>
      </c>
      <c r="K40" s="98">
        <v>4.2</v>
      </c>
      <c r="L40" s="99">
        <f t="shared" si="1"/>
        <v>0.006451168430335096</v>
      </c>
      <c r="M40" s="182"/>
      <c r="N40" s="99">
        <v>1.341261574074074</v>
      </c>
      <c r="O40" s="98">
        <f>SUM(F$7:F40)</f>
        <v>76.67999999999998</v>
      </c>
      <c r="P40" s="101">
        <f t="shared" si="8"/>
        <v>0.010971069041132946</v>
      </c>
      <c r="Q40" s="98">
        <f>SUM(K$7:K40)</f>
        <v>102.94000000000001</v>
      </c>
      <c r="R40" s="99">
        <f t="shared" si="9"/>
        <v>0.008172348689276025</v>
      </c>
      <c r="S40" s="104" t="s">
        <v>166</v>
      </c>
      <c r="T40" s="105">
        <v>3.2</v>
      </c>
      <c r="U40" s="136"/>
    </row>
    <row r="41" spans="1:21" ht="19.5" customHeight="1">
      <c r="A41" s="94">
        <v>30</v>
      </c>
      <c r="B41" s="95">
        <v>74</v>
      </c>
      <c r="C41" s="95">
        <v>70</v>
      </c>
      <c r="D41" s="96">
        <f>SUM(C$7:C41)</f>
        <v>1930</v>
      </c>
      <c r="E41" s="97">
        <v>0.024849537037037035</v>
      </c>
      <c r="F41" s="98">
        <v>1.97</v>
      </c>
      <c r="G41" s="99">
        <f t="shared" si="7"/>
        <v>0.012613978191389357</v>
      </c>
      <c r="H41" s="213">
        <v>5</v>
      </c>
      <c r="I41" s="189">
        <f t="shared" si="6"/>
        <v>2</v>
      </c>
      <c r="J41" s="193">
        <v>2.1</v>
      </c>
      <c r="K41" s="98">
        <v>2</v>
      </c>
      <c r="L41" s="99">
        <f t="shared" si="1"/>
        <v>0.012424768518518517</v>
      </c>
      <c r="M41" s="100"/>
      <c r="N41" s="99">
        <v>1.366111111111111</v>
      </c>
      <c r="O41" s="98">
        <f>SUM(F$7:F41)</f>
        <v>78.64999999999998</v>
      </c>
      <c r="P41" s="101">
        <f t="shared" si="8"/>
        <v>0.011012220103129196</v>
      </c>
      <c r="Q41" s="98">
        <f>SUM(K$7:K41)</f>
        <v>104.94000000000001</v>
      </c>
      <c r="R41" s="99">
        <f t="shared" si="9"/>
        <v>0.008253393473519258</v>
      </c>
      <c r="S41" s="102" t="s">
        <v>146</v>
      </c>
      <c r="T41" s="105">
        <v>0.5</v>
      </c>
      <c r="U41" s="136"/>
    </row>
    <row r="42" spans="1:21" ht="19.5" customHeight="1">
      <c r="A42" s="144">
        <v>31</v>
      </c>
      <c r="B42" s="145">
        <v>80</v>
      </c>
      <c r="C42" s="145">
        <v>80</v>
      </c>
      <c r="D42" s="146">
        <f>SUM(C$7:C42)</f>
        <v>2010</v>
      </c>
      <c r="E42" s="147">
        <v>0.032199074074074074</v>
      </c>
      <c r="F42" s="148">
        <v>3.59</v>
      </c>
      <c r="G42" s="149">
        <f>E42/F42</f>
        <v>0.008969101413391108</v>
      </c>
      <c r="H42" s="220">
        <v>10</v>
      </c>
      <c r="I42" s="221">
        <f t="shared" si="6"/>
        <v>4</v>
      </c>
      <c r="J42" s="222">
        <v>3.7</v>
      </c>
      <c r="K42" s="148">
        <v>4</v>
      </c>
      <c r="L42" s="149">
        <f>E42/K42</f>
        <v>0.008049768518518519</v>
      </c>
      <c r="M42" s="150">
        <v>0.3333333333333333</v>
      </c>
      <c r="N42" s="149">
        <v>1.3983101851851851</v>
      </c>
      <c r="O42" s="148">
        <f>SUM(F$7:F42)</f>
        <v>82.23999999999998</v>
      </c>
      <c r="P42" s="149">
        <f t="shared" si="8"/>
        <v>0.010923032407407409</v>
      </c>
      <c r="Q42" s="148">
        <f>SUM(K$7:K42)</f>
        <v>108.94000000000001</v>
      </c>
      <c r="R42" s="149">
        <f t="shared" si="9"/>
        <v>0.008245916882551727</v>
      </c>
      <c r="S42" s="151"/>
      <c r="T42" s="152">
        <v>2.2</v>
      </c>
      <c r="U42" s="136"/>
    </row>
    <row r="43" spans="1:21" ht="19.5" customHeight="1">
      <c r="A43" s="123"/>
      <c r="B43" s="124"/>
      <c r="C43" s="125"/>
      <c r="D43" s="126">
        <f>SUM(C$7:C43)</f>
        <v>2010</v>
      </c>
      <c r="E43" s="127"/>
      <c r="F43" s="128"/>
      <c r="G43" s="129"/>
      <c r="H43" s="223"/>
      <c r="I43" s="223"/>
      <c r="J43" s="223"/>
      <c r="K43" s="128"/>
      <c r="L43" s="129"/>
      <c r="M43" s="130"/>
      <c r="N43" s="127"/>
      <c r="O43" s="128"/>
      <c r="P43" s="131"/>
      <c r="Q43" s="128"/>
      <c r="R43" s="129"/>
      <c r="S43" s="132" t="s">
        <v>59</v>
      </c>
      <c r="T43" s="133"/>
      <c r="U43" s="136"/>
    </row>
    <row r="44" spans="1:21" ht="30.75" customHeight="1">
      <c r="A44" s="115">
        <v>32</v>
      </c>
      <c r="B44" s="116">
        <v>71</v>
      </c>
      <c r="C44" s="116">
        <v>70</v>
      </c>
      <c r="D44" s="117">
        <f>SUM(C$7:C44)</f>
        <v>2080</v>
      </c>
      <c r="E44" s="60">
        <v>0.026712962962962966</v>
      </c>
      <c r="F44" s="118">
        <v>3.06</v>
      </c>
      <c r="G44" s="61">
        <f>E44/F44</f>
        <v>0.008729726458484629</v>
      </c>
      <c r="H44" s="224">
        <v>9.5</v>
      </c>
      <c r="I44" s="225">
        <f t="shared" si="6"/>
        <v>3.8000000000000003</v>
      </c>
      <c r="J44" s="226">
        <v>3.6</v>
      </c>
      <c r="K44" s="118">
        <v>3.8</v>
      </c>
      <c r="L44" s="61">
        <f t="shared" si="1"/>
        <v>0.007029727095516571</v>
      </c>
      <c r="M44" s="119"/>
      <c r="N44" s="61">
        <v>1.4250231481481481</v>
      </c>
      <c r="O44" s="118">
        <f>SUM(F$7:F44)</f>
        <v>85.29999999999998</v>
      </c>
      <c r="P44" s="120">
        <f>(N44-N$6)/O44</f>
        <v>0.010844351092006427</v>
      </c>
      <c r="Q44" s="118">
        <f>SUM(K$7:K44)</f>
        <v>112.74000000000001</v>
      </c>
      <c r="R44" s="121">
        <f>(N44-N$6)/Q44</f>
        <v>0.00820492414536232</v>
      </c>
      <c r="S44" s="165" t="s">
        <v>167</v>
      </c>
      <c r="T44" s="122">
        <v>2.4</v>
      </c>
      <c r="U44" s="136"/>
    </row>
    <row r="45" spans="1:21" ht="19.5" customHeight="1">
      <c r="A45" s="49">
        <v>33</v>
      </c>
      <c r="B45" s="62">
        <v>20</v>
      </c>
      <c r="C45" s="62">
        <v>20</v>
      </c>
      <c r="D45" s="63">
        <f>SUM(C$7:C45)</f>
        <v>2100</v>
      </c>
      <c r="E45" s="19">
        <v>0.014259259259259261</v>
      </c>
      <c r="F45" s="64">
        <v>2.1</v>
      </c>
      <c r="G45" s="61">
        <f>E45/F45</f>
        <v>0.006790123456790124</v>
      </c>
      <c r="H45" s="227">
        <v>5.5</v>
      </c>
      <c r="I45" s="228">
        <f t="shared" si="6"/>
        <v>2.2</v>
      </c>
      <c r="J45" s="229">
        <v>2.2</v>
      </c>
      <c r="K45" s="64">
        <v>2.2</v>
      </c>
      <c r="L45" s="61">
        <f t="shared" si="1"/>
        <v>0.006481481481481482</v>
      </c>
      <c r="M45" s="50"/>
      <c r="N45" s="20">
        <v>1.4392824074074073</v>
      </c>
      <c r="O45" s="64">
        <f>SUM(F$7:F45)</f>
        <v>87.39999999999998</v>
      </c>
      <c r="P45" s="18">
        <f>(N45-N$6)/O45</f>
        <v>0.010746938299855922</v>
      </c>
      <c r="Q45" s="118">
        <f>SUM(K$7:K45)</f>
        <v>114.94000000000001</v>
      </c>
      <c r="R45" s="121">
        <f>(N45-N$6)/Q45</f>
        <v>0.008171936727052439</v>
      </c>
      <c r="S45" s="51"/>
      <c r="T45" s="52">
        <v>1.9</v>
      </c>
      <c r="U45" s="4"/>
    </row>
    <row r="46" spans="1:21" ht="34.5" customHeight="1">
      <c r="A46" s="75">
        <v>34</v>
      </c>
      <c r="B46" s="76">
        <v>78</v>
      </c>
      <c r="C46" s="76">
        <v>70</v>
      </c>
      <c r="D46" s="77">
        <f>SUM(C$7:C46)</f>
        <v>2170</v>
      </c>
      <c r="E46" s="78">
        <v>0.035694444444444445</v>
      </c>
      <c r="F46" s="79">
        <v>2.52</v>
      </c>
      <c r="G46" s="61">
        <f>E46/F46</f>
        <v>0.014164462081128749</v>
      </c>
      <c r="H46" s="230">
        <v>8.9</v>
      </c>
      <c r="I46" s="231">
        <f t="shared" si="6"/>
        <v>3.5600000000000005</v>
      </c>
      <c r="J46" s="232">
        <v>3</v>
      </c>
      <c r="K46" s="79">
        <v>3.5600000000000005</v>
      </c>
      <c r="L46" s="61">
        <f t="shared" si="1"/>
        <v>0.01002652933832709</v>
      </c>
      <c r="M46" s="80"/>
      <c r="N46" s="74">
        <v>1.4749768518518518</v>
      </c>
      <c r="O46" s="79">
        <f>SUM(F$7:F46)</f>
        <v>89.91999999999997</v>
      </c>
      <c r="P46" s="82">
        <f t="shared" si="8"/>
        <v>0.010842714099775936</v>
      </c>
      <c r="Q46" s="118">
        <f>SUM(K$7:K46)</f>
        <v>118.50000000000001</v>
      </c>
      <c r="R46" s="121">
        <f>(N46-N$6)/Q46</f>
        <v>0.008227652758243473</v>
      </c>
      <c r="S46" s="236" t="s">
        <v>168</v>
      </c>
      <c r="T46" s="81">
        <v>0.7</v>
      </c>
      <c r="U46" s="4"/>
    </row>
    <row r="47" spans="1:21" ht="30.75" customHeight="1" thickBot="1">
      <c r="A47" s="65" t="s">
        <v>4</v>
      </c>
      <c r="B47" s="177"/>
      <c r="C47" s="66"/>
      <c r="D47" s="53">
        <f>SUM(C$7:C47)</f>
        <v>2170</v>
      </c>
      <c r="E47" s="67">
        <v>0.011643518518518518</v>
      </c>
      <c r="F47" s="65">
        <v>1.5</v>
      </c>
      <c r="G47" s="68">
        <f>E47/F47</f>
        <v>0.007762345679012346</v>
      </c>
      <c r="H47" s="233">
        <v>4</v>
      </c>
      <c r="I47" s="234">
        <f t="shared" si="6"/>
        <v>1.6</v>
      </c>
      <c r="J47" s="235">
        <v>1.6</v>
      </c>
      <c r="K47" s="69">
        <v>1.6</v>
      </c>
      <c r="L47" s="83">
        <f>E47/K47</f>
        <v>0.007277199074074074</v>
      </c>
      <c r="M47" s="188">
        <v>0.4840277777777778</v>
      </c>
      <c r="N47" s="84">
        <v>1.4866203703703704</v>
      </c>
      <c r="O47" s="153">
        <f>SUM(F$7:F47)</f>
        <v>91.41999999999997</v>
      </c>
      <c r="P47" s="84">
        <f>(N47-N$6)/O47</f>
        <v>0.010792172067057217</v>
      </c>
      <c r="Q47" s="153">
        <f>SUM(K$7:K47)</f>
        <v>120.10000000000001</v>
      </c>
      <c r="R47" s="68">
        <f>(N47-N$6)/Q47</f>
        <v>0.008214990594257872</v>
      </c>
      <c r="S47" s="55" t="s">
        <v>159</v>
      </c>
      <c r="T47" s="54">
        <v>1.5</v>
      </c>
      <c r="U47" s="56"/>
    </row>
    <row r="48" spans="1:20" ht="15.75">
      <c r="A48" s="3"/>
      <c r="B48" s="3"/>
      <c r="C48" s="3"/>
      <c r="D48" s="3"/>
      <c r="E48" s="3"/>
      <c r="F48" s="3"/>
      <c r="G48" s="3"/>
      <c r="H48" s="3"/>
      <c r="I48" s="3"/>
      <c r="J48" s="3"/>
      <c r="K48" s="179"/>
      <c r="L48" s="3"/>
      <c r="M48" s="70"/>
      <c r="N48" s="3"/>
      <c r="O48" s="3"/>
      <c r="P48" s="197" t="s">
        <v>157</v>
      </c>
      <c r="Q48" s="180">
        <v>104.05</v>
      </c>
      <c r="R48" s="4" t="s">
        <v>160</v>
      </c>
      <c r="S48" s="197" t="s">
        <v>20</v>
      </c>
      <c r="T48" s="180">
        <f>SUM(T7:T47)</f>
        <v>57.10000000000001</v>
      </c>
    </row>
    <row r="49" spans="1:20" ht="15.75">
      <c r="A49" s="4"/>
      <c r="B49" s="3"/>
      <c r="C49" s="3"/>
      <c r="D49" s="3"/>
      <c r="E49" s="3"/>
      <c r="M49" s="71"/>
      <c r="O49" s="181"/>
      <c r="Q49" s="181"/>
      <c r="S49" s="3"/>
      <c r="T49" s="3"/>
    </row>
    <row r="50" spans="1:20" ht="15.75">
      <c r="A50" s="4"/>
      <c r="B50" s="3"/>
      <c r="C50" s="3"/>
      <c r="D50" s="3"/>
      <c r="E50" s="3"/>
      <c r="M50" s="71"/>
      <c r="S50" s="3"/>
      <c r="T50" s="3"/>
    </row>
    <row r="51" spans="1:20" ht="15.75">
      <c r="A51" s="4"/>
      <c r="B51" s="3"/>
      <c r="C51" s="3"/>
      <c r="D51" s="3"/>
      <c r="E51" s="3"/>
      <c r="M51" s="71"/>
      <c r="S51" s="3"/>
      <c r="T51" s="3"/>
    </row>
    <row r="52" spans="1:20" ht="15.75">
      <c r="A52" s="4"/>
      <c r="B52" s="3"/>
      <c r="C52" s="3"/>
      <c r="D52" s="3"/>
      <c r="E52" s="3"/>
      <c r="M52" s="71"/>
      <c r="S52" s="3"/>
      <c r="T52" s="3"/>
    </row>
    <row r="53" spans="1:20" ht="15.75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71"/>
      <c r="N53" s="3"/>
      <c r="O53" s="3"/>
      <c r="P53" s="3"/>
      <c r="Q53" s="3"/>
      <c r="R53" s="3"/>
      <c r="S53" s="3"/>
      <c r="T53" s="3"/>
    </row>
    <row r="54" spans="1:20" ht="15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71"/>
      <c r="N54" s="3"/>
      <c r="O54" s="3"/>
      <c r="P54" s="3"/>
      <c r="Q54" s="3"/>
      <c r="R54" s="3"/>
      <c r="S54" s="3"/>
      <c r="T54" s="3"/>
    </row>
    <row r="55" spans="1:20" ht="15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71"/>
      <c r="N55" s="3"/>
      <c r="O55" s="3"/>
      <c r="P55" s="3"/>
      <c r="Q55" s="3"/>
      <c r="R55" s="3"/>
      <c r="S55" s="3"/>
      <c r="T55" s="3"/>
    </row>
    <row r="56" spans="1:20" ht="15.75">
      <c r="A56" s="6"/>
      <c r="S56" s="7"/>
      <c r="T56" s="7"/>
    </row>
    <row r="57" spans="1:20" ht="15.75">
      <c r="A57" s="6"/>
      <c r="S57" s="7"/>
      <c r="T57" s="7"/>
    </row>
    <row r="58" spans="1:20" ht="15.75">
      <c r="A58" s="6"/>
      <c r="S58" s="7"/>
      <c r="T58" s="7"/>
    </row>
    <row r="59" spans="1:20" ht="15.75">
      <c r="A59" s="6"/>
      <c r="S59" s="7"/>
      <c r="T59" s="7"/>
    </row>
    <row r="60" spans="1:20" ht="15.75">
      <c r="A60" s="6"/>
      <c r="S60" s="7"/>
      <c r="T60" s="7"/>
    </row>
    <row r="61" spans="1:20" s="1" customFormat="1" ht="15.7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8"/>
      <c r="N61" s="2"/>
      <c r="O61" s="2"/>
      <c r="P61" s="2"/>
      <c r="Q61" s="2"/>
      <c r="R61" s="2"/>
      <c r="S61" s="7"/>
      <c r="T61" s="7"/>
    </row>
    <row r="62" spans="1:20" s="1" customFormat="1" ht="15.75">
      <c r="A62" s="6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8"/>
      <c r="N62" s="2"/>
      <c r="O62" s="2"/>
      <c r="P62" s="2"/>
      <c r="Q62" s="2"/>
      <c r="R62" s="2"/>
      <c r="S62" s="7"/>
      <c r="T62" s="7"/>
    </row>
    <row r="63" spans="1:20" s="1" customFormat="1" ht="15.75">
      <c r="A63" s="6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8"/>
      <c r="N63" s="2"/>
      <c r="O63" s="2"/>
      <c r="P63" s="2"/>
      <c r="Q63" s="2"/>
      <c r="R63" s="2"/>
      <c r="S63" s="7"/>
      <c r="T63" s="7"/>
    </row>
    <row r="64" spans="1:20" s="1" customFormat="1" ht="15.75">
      <c r="A64" s="6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8"/>
      <c r="N64" s="2"/>
      <c r="O64" s="2"/>
      <c r="P64" s="2"/>
      <c r="Q64" s="2"/>
      <c r="R64" s="2"/>
      <c r="S64" s="7"/>
      <c r="T64" s="7"/>
    </row>
    <row r="65" spans="1:20" s="1" customFormat="1" ht="15.75">
      <c r="A65" s="6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8"/>
      <c r="N65" s="2"/>
      <c r="O65" s="2"/>
      <c r="P65" s="2"/>
      <c r="Q65" s="2"/>
      <c r="R65" s="2"/>
      <c r="S65" s="7"/>
      <c r="T65" s="7"/>
    </row>
    <row r="66" spans="1:20" s="1" customFormat="1" ht="15.75">
      <c r="A66" s="6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8"/>
      <c r="N66" s="2"/>
      <c r="O66" s="2"/>
      <c r="P66" s="2"/>
      <c r="Q66" s="2"/>
      <c r="R66" s="2"/>
      <c r="S66" s="7"/>
      <c r="T66" s="7"/>
    </row>
    <row r="67" spans="1:20" s="1" customFormat="1" ht="15.75">
      <c r="A67" s="6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8"/>
      <c r="N67" s="2"/>
      <c r="O67" s="2"/>
      <c r="P67" s="2"/>
      <c r="Q67" s="2"/>
      <c r="R67" s="2"/>
      <c r="S67" s="7"/>
      <c r="T67" s="7"/>
    </row>
    <row r="68" spans="1:20" s="1" customFormat="1" ht="15.75">
      <c r="A68" s="6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8"/>
      <c r="N68" s="2"/>
      <c r="O68" s="2"/>
      <c r="P68" s="2"/>
      <c r="Q68" s="2"/>
      <c r="R68" s="2"/>
      <c r="S68" s="7"/>
      <c r="T68" s="7"/>
    </row>
    <row r="69" spans="1:20" s="1" customFormat="1" ht="15.75">
      <c r="A69" s="6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8"/>
      <c r="N69" s="2"/>
      <c r="O69" s="2"/>
      <c r="P69" s="2"/>
      <c r="Q69" s="2"/>
      <c r="R69" s="2"/>
      <c r="S69" s="7"/>
      <c r="T69" s="7"/>
    </row>
    <row r="70" spans="1:20" s="1" customFormat="1" ht="15.75">
      <c r="A70" s="6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8"/>
      <c r="N70" s="2"/>
      <c r="O70" s="2"/>
      <c r="P70" s="2"/>
      <c r="Q70" s="2"/>
      <c r="R70" s="2"/>
      <c r="S70" s="7"/>
      <c r="T70" s="7"/>
    </row>
    <row r="71" spans="1:20" s="1" customFormat="1" ht="15.75">
      <c r="A71" s="6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8"/>
      <c r="N71" s="2"/>
      <c r="O71" s="2"/>
      <c r="P71" s="2"/>
      <c r="Q71" s="2"/>
      <c r="R71" s="2"/>
      <c r="S71" s="7"/>
      <c r="T71" s="7"/>
    </row>
    <row r="72" spans="1:20" s="1" customFormat="1" ht="15.75">
      <c r="A72" s="6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8"/>
      <c r="N72" s="2"/>
      <c r="O72" s="2"/>
      <c r="P72" s="2"/>
      <c r="Q72" s="2"/>
      <c r="R72" s="2"/>
      <c r="S72" s="7"/>
      <c r="T72" s="7"/>
    </row>
    <row r="73" spans="1:20" s="1" customFormat="1" ht="15.75">
      <c r="A73" s="6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8"/>
      <c r="N73" s="2"/>
      <c r="O73" s="2"/>
      <c r="P73" s="2"/>
      <c r="Q73" s="2"/>
      <c r="R73" s="2"/>
      <c r="S73" s="7"/>
      <c r="T73" s="7"/>
    </row>
    <row r="74" spans="1:20" s="1" customFormat="1" ht="15.75">
      <c r="A74" s="6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8"/>
      <c r="N74" s="2"/>
      <c r="O74" s="2"/>
      <c r="P74" s="2"/>
      <c r="Q74" s="2"/>
      <c r="R74" s="2"/>
      <c r="S74" s="7"/>
      <c r="T74" s="7"/>
    </row>
    <row r="75" spans="1:20" s="1" customFormat="1" ht="15.75">
      <c r="A75" s="6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8"/>
      <c r="N75" s="2"/>
      <c r="O75" s="2"/>
      <c r="P75" s="2"/>
      <c r="Q75" s="2"/>
      <c r="R75" s="2"/>
      <c r="S75" s="7"/>
      <c r="T75" s="7"/>
    </row>
    <row r="76" spans="1:20" s="1" customFormat="1" ht="15.75">
      <c r="A76" s="6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8"/>
      <c r="N76" s="2"/>
      <c r="O76" s="2"/>
      <c r="P76" s="2"/>
      <c r="Q76" s="2"/>
      <c r="R76" s="2"/>
      <c r="S76" s="7"/>
      <c r="T76" s="7"/>
    </row>
    <row r="77" spans="1:20" s="1" customFormat="1" ht="15.75">
      <c r="A77" s="6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8"/>
      <c r="N77" s="2"/>
      <c r="O77" s="2"/>
      <c r="P77" s="2"/>
      <c r="Q77" s="2"/>
      <c r="R77" s="2"/>
      <c r="S77" s="7"/>
      <c r="T77" s="7"/>
    </row>
    <row r="78" spans="1:20" s="1" customFormat="1" ht="15.75">
      <c r="A78" s="6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8"/>
      <c r="N78" s="2"/>
      <c r="O78" s="2"/>
      <c r="P78" s="2"/>
      <c r="Q78" s="2"/>
      <c r="R78" s="2"/>
      <c r="S78" s="7"/>
      <c r="T78" s="7"/>
    </row>
    <row r="79" spans="1:20" s="1" customFormat="1" ht="15.75">
      <c r="A79" s="6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8"/>
      <c r="N79" s="2"/>
      <c r="O79" s="2"/>
      <c r="P79" s="2"/>
      <c r="Q79" s="2"/>
      <c r="R79" s="2"/>
      <c r="S79" s="7"/>
      <c r="T79" s="7"/>
    </row>
    <row r="80" spans="1:20" s="1" customFormat="1" ht="15.75">
      <c r="A80" s="6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8"/>
      <c r="N80" s="2"/>
      <c r="O80" s="2"/>
      <c r="P80" s="2"/>
      <c r="Q80" s="2"/>
      <c r="R80" s="2"/>
      <c r="S80" s="7"/>
      <c r="T80" s="7"/>
    </row>
    <row r="81" spans="1:20" s="1" customFormat="1" ht="15.75">
      <c r="A81" s="6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8"/>
      <c r="N81" s="2"/>
      <c r="O81" s="2"/>
      <c r="P81" s="2"/>
      <c r="Q81" s="2"/>
      <c r="R81" s="2"/>
      <c r="S81" s="7"/>
      <c r="T81" s="7"/>
    </row>
    <row r="82" spans="1:20" s="1" customFormat="1" ht="15.75">
      <c r="A82" s="6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8"/>
      <c r="N82" s="2"/>
      <c r="O82" s="2"/>
      <c r="P82" s="2"/>
      <c r="Q82" s="2"/>
      <c r="R82" s="2"/>
      <c r="S82" s="7"/>
      <c r="T82" s="7"/>
    </row>
    <row r="84" spans="1:20" s="1" customFormat="1" ht="15.75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8"/>
      <c r="N84" s="2"/>
      <c r="O84" s="2"/>
      <c r="P84" s="2"/>
      <c r="Q84" s="2"/>
      <c r="R84" s="2"/>
      <c r="S84" s="2"/>
      <c r="T84" s="2"/>
    </row>
  </sheetData>
  <sheetProtection/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92" r:id="rId1"/>
  <rowBreaks count="1" manualBreakCount="1">
    <brk id="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P137"/>
  <sheetViews>
    <sheetView zoomScalePageLayoutView="0" workbookViewId="0" topLeftCell="A13">
      <selection activeCell="A1" sqref="A1"/>
    </sheetView>
  </sheetViews>
  <sheetFormatPr defaultColWidth="9.00390625" defaultRowHeight="15.75"/>
  <cols>
    <col min="3" max="3" width="10.875" style="0" customWidth="1"/>
    <col min="4" max="4" width="9.875" style="0" bestFit="1" customWidth="1"/>
    <col min="5" max="21" width="9.125" style="204" bestFit="1" customWidth="1"/>
    <col min="22" max="23" width="9.125" style="0" bestFit="1" customWidth="1"/>
    <col min="24" max="24" width="12.625" style="0" customWidth="1"/>
    <col min="25" max="39" width="9.125" style="0" bestFit="1" customWidth="1"/>
  </cols>
  <sheetData>
    <row r="1" spans="3:42" ht="15.75">
      <c r="C1" s="170"/>
      <c r="D1" s="170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</row>
    <row r="2" spans="3:42" ht="15.75">
      <c r="C2" s="170"/>
      <c r="D2" s="170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</row>
    <row r="3" spans="3:42" s="204" customFormat="1" ht="15.75">
      <c r="C3" s="205"/>
      <c r="D3" s="205">
        <v>1</v>
      </c>
      <c r="E3" s="205">
        <v>2</v>
      </c>
      <c r="F3" s="205">
        <v>3</v>
      </c>
      <c r="G3" s="205">
        <v>4</v>
      </c>
      <c r="H3" s="205">
        <v>5</v>
      </c>
      <c r="I3" s="205">
        <v>6</v>
      </c>
      <c r="J3" s="205">
        <v>7</v>
      </c>
      <c r="K3" s="205">
        <v>8</v>
      </c>
      <c r="L3" s="205">
        <v>9</v>
      </c>
      <c r="M3" s="205">
        <v>10</v>
      </c>
      <c r="N3" s="205">
        <v>11</v>
      </c>
      <c r="O3" s="205">
        <v>12</v>
      </c>
      <c r="P3" s="205">
        <v>13</v>
      </c>
      <c r="Q3" s="205">
        <v>14</v>
      </c>
      <c r="R3" s="205">
        <v>15</v>
      </c>
      <c r="S3" s="205">
        <v>16</v>
      </c>
      <c r="T3" s="205">
        <v>17</v>
      </c>
      <c r="U3" s="205">
        <v>18</v>
      </c>
      <c r="V3" s="205">
        <v>19</v>
      </c>
      <c r="W3" s="205">
        <v>20</v>
      </c>
      <c r="X3" s="205">
        <v>21</v>
      </c>
      <c r="Y3" s="205">
        <v>22</v>
      </c>
      <c r="Z3" s="205">
        <v>23</v>
      </c>
      <c r="AA3" s="205">
        <v>24</v>
      </c>
      <c r="AB3" s="205">
        <v>25</v>
      </c>
      <c r="AC3" s="205">
        <v>26</v>
      </c>
      <c r="AD3" s="205">
        <v>27</v>
      </c>
      <c r="AE3" s="205">
        <v>28</v>
      </c>
      <c r="AF3" s="205">
        <v>29</v>
      </c>
      <c r="AG3" s="205">
        <v>30</v>
      </c>
      <c r="AH3" s="205">
        <v>31</v>
      </c>
      <c r="AI3" s="205">
        <v>32</v>
      </c>
      <c r="AJ3" s="205">
        <v>33</v>
      </c>
      <c r="AK3" s="205">
        <v>34</v>
      </c>
      <c r="AL3" s="205"/>
      <c r="AM3" s="205"/>
      <c r="AN3" s="205"/>
      <c r="AO3" s="205"/>
      <c r="AP3" s="205"/>
    </row>
    <row r="4" spans="1:42" ht="15.75" customHeight="1">
      <c r="A4" s="73">
        <v>0.9866203703703703</v>
      </c>
      <c r="B4" s="243">
        <v>2170</v>
      </c>
      <c r="C4" s="198" t="s">
        <v>7</v>
      </c>
      <c r="D4" s="206">
        <v>91</v>
      </c>
      <c r="E4" s="206">
        <v>77</v>
      </c>
      <c r="F4" s="206">
        <v>75</v>
      </c>
      <c r="G4" s="206">
        <v>51</v>
      </c>
      <c r="H4" s="206">
        <v>65</v>
      </c>
      <c r="I4" s="206">
        <v>24</v>
      </c>
      <c r="J4" s="206">
        <v>48</v>
      </c>
      <c r="K4" s="206">
        <v>93</v>
      </c>
      <c r="L4" s="206">
        <v>66</v>
      </c>
      <c r="M4" s="206">
        <v>95</v>
      </c>
      <c r="N4" s="206">
        <v>36</v>
      </c>
      <c r="O4" s="206">
        <v>56</v>
      </c>
      <c r="P4" s="206">
        <v>85</v>
      </c>
      <c r="Q4" s="206">
        <v>92</v>
      </c>
      <c r="R4" s="206">
        <v>50</v>
      </c>
      <c r="S4" s="206">
        <v>81</v>
      </c>
      <c r="T4" s="206">
        <v>60</v>
      </c>
      <c r="U4" s="198">
        <v>90</v>
      </c>
      <c r="V4" s="198">
        <v>31</v>
      </c>
      <c r="W4" s="198">
        <v>82</v>
      </c>
      <c r="X4" s="198">
        <v>96</v>
      </c>
      <c r="Y4" s="198">
        <v>42</v>
      </c>
      <c r="Z4" s="198">
        <v>44</v>
      </c>
      <c r="AA4" s="198">
        <v>64</v>
      </c>
      <c r="AB4" s="198">
        <v>94</v>
      </c>
      <c r="AC4" s="198">
        <v>83</v>
      </c>
      <c r="AD4" s="198">
        <v>52</v>
      </c>
      <c r="AE4" s="198">
        <v>73</v>
      </c>
      <c r="AF4" s="198">
        <v>63</v>
      </c>
      <c r="AG4" s="198">
        <v>74</v>
      </c>
      <c r="AH4" s="198">
        <v>80</v>
      </c>
      <c r="AI4" s="198">
        <v>71</v>
      </c>
      <c r="AJ4" s="198">
        <v>20</v>
      </c>
      <c r="AK4" s="198">
        <v>78</v>
      </c>
      <c r="AL4" s="198" t="s">
        <v>56</v>
      </c>
      <c r="AM4" s="199" t="s">
        <v>57</v>
      </c>
      <c r="AN4" s="170"/>
      <c r="AO4" s="170"/>
      <c r="AP4" s="170"/>
    </row>
    <row r="5" spans="1:42" ht="15.75">
      <c r="A5" s="72">
        <v>2170</v>
      </c>
      <c r="B5" s="243"/>
      <c r="C5" s="200">
        <v>42238</v>
      </c>
      <c r="D5" s="207">
        <v>0.5204050925925926</v>
      </c>
      <c r="E5" s="207">
        <v>0.532337962962963</v>
      </c>
      <c r="F5" s="207">
        <v>0.5609027777777778</v>
      </c>
      <c r="G5" s="207">
        <v>0.5816898148148147</v>
      </c>
      <c r="H5" s="207">
        <v>0.6124999999999999</v>
      </c>
      <c r="I5" s="207">
        <v>0.6263425925925926</v>
      </c>
      <c r="J5" s="207">
        <v>0.6481018518518519</v>
      </c>
      <c r="K5" s="207">
        <v>0.6738541666666666</v>
      </c>
      <c r="L5" s="207">
        <v>0.7083796296296296</v>
      </c>
      <c r="M5" s="207">
        <v>0.7410069444444445</v>
      </c>
      <c r="N5" s="207">
        <v>0.7606481481481482</v>
      </c>
      <c r="O5" s="207">
        <v>0.7853819444444444</v>
      </c>
      <c r="P5" s="207">
        <v>0.8081365740740741</v>
      </c>
      <c r="Q5" s="207">
        <v>0.8332638888888889</v>
      </c>
      <c r="R5" s="207">
        <v>0.8794907407407407</v>
      </c>
      <c r="S5" s="207">
        <v>0.9143287037037037</v>
      </c>
      <c r="T5" s="207">
        <v>0.9850810185185185</v>
      </c>
      <c r="U5" s="201">
        <v>0.027592592592592596</v>
      </c>
      <c r="V5" s="201">
        <v>0.06811342592592594</v>
      </c>
      <c r="W5" s="201">
        <v>0.10155092592592592</v>
      </c>
      <c r="X5" s="201">
        <v>0.12306712962962962</v>
      </c>
      <c r="Y5" s="201">
        <v>0.17275462962962962</v>
      </c>
      <c r="Z5" s="201">
        <v>0.18663194444444445</v>
      </c>
      <c r="AA5" s="201">
        <v>0.20146990740740742</v>
      </c>
      <c r="AB5" s="201">
        <v>0.23418981481481482</v>
      </c>
      <c r="AC5" s="201">
        <v>0.2569675925925926</v>
      </c>
      <c r="AD5" s="201">
        <v>0.277650462962963</v>
      </c>
      <c r="AE5" s="201">
        <v>0.31416666666666665</v>
      </c>
      <c r="AF5" s="201">
        <v>0.3412615740740741</v>
      </c>
      <c r="AG5" s="201">
        <v>0.3661111111111111</v>
      </c>
      <c r="AH5" s="201">
        <v>0.3983101851851852</v>
      </c>
      <c r="AI5" s="201">
        <v>0.4250231481481481</v>
      </c>
      <c r="AJ5" s="201">
        <v>0.43928240740740737</v>
      </c>
      <c r="AK5" s="201">
        <v>0.47497685185185184</v>
      </c>
      <c r="AL5" s="201">
        <v>0.48662037037037037</v>
      </c>
      <c r="AM5" s="199" t="s">
        <v>58</v>
      </c>
      <c r="AN5" s="170"/>
      <c r="AO5" s="170"/>
      <c r="AP5" s="170"/>
    </row>
    <row r="6" spans="1:42" ht="15.75">
      <c r="A6" s="72">
        <v>0</v>
      </c>
      <c r="B6" s="243"/>
      <c r="C6" s="201">
        <v>0.5</v>
      </c>
      <c r="D6" s="207">
        <v>0.020405092592592593</v>
      </c>
      <c r="E6" s="207">
        <v>0.011932870370370371</v>
      </c>
      <c r="F6" s="207">
        <v>0.028564814814814817</v>
      </c>
      <c r="G6" s="207">
        <v>0.020787037037037038</v>
      </c>
      <c r="H6" s="207">
        <v>0.030810185185185187</v>
      </c>
      <c r="I6" s="207">
        <v>0.013842592592592594</v>
      </c>
      <c r="J6" s="207">
        <v>0.02175925925925926</v>
      </c>
      <c r="K6" s="207">
        <v>0.025752314814814815</v>
      </c>
      <c r="L6" s="207">
        <v>0.034525462962962966</v>
      </c>
      <c r="M6" s="207">
        <v>0.03262731481481482</v>
      </c>
      <c r="N6" s="207">
        <v>0.019641203703703706</v>
      </c>
      <c r="O6" s="207">
        <v>0.024733796296296295</v>
      </c>
      <c r="P6" s="207">
        <v>0.022754629629629628</v>
      </c>
      <c r="Q6" s="207">
        <v>0.02512731481481481</v>
      </c>
      <c r="R6" s="207">
        <v>0.04622685185185185</v>
      </c>
      <c r="S6" s="207">
        <v>0.03483796296296296</v>
      </c>
      <c r="T6" s="207">
        <v>0.07075231481481481</v>
      </c>
      <c r="U6" s="201">
        <v>0.04251157407407408</v>
      </c>
      <c r="V6" s="201">
        <v>0.04052083333333333</v>
      </c>
      <c r="W6" s="201">
        <v>0.0334375</v>
      </c>
      <c r="X6" s="201">
        <v>0.021516203703703704</v>
      </c>
      <c r="Y6" s="201">
        <v>0.049687499999999996</v>
      </c>
      <c r="Z6" s="201">
        <v>0.013877314814814815</v>
      </c>
      <c r="AA6" s="201">
        <v>0.014837962962962963</v>
      </c>
      <c r="AB6" s="201">
        <v>0.032719907407407406</v>
      </c>
      <c r="AC6" s="201">
        <v>0.022777777777777775</v>
      </c>
      <c r="AD6" s="201">
        <v>0.020682870370370372</v>
      </c>
      <c r="AE6" s="201">
        <v>0.036516203703703703</v>
      </c>
      <c r="AF6" s="201">
        <v>0.027094907407407404</v>
      </c>
      <c r="AG6" s="201">
        <v>0.024849537037037035</v>
      </c>
      <c r="AH6" s="201">
        <v>0.032199074074074074</v>
      </c>
      <c r="AI6" s="201">
        <v>0.026712962962962966</v>
      </c>
      <c r="AJ6" s="201">
        <v>0.014259259259259261</v>
      </c>
      <c r="AK6" s="201">
        <v>0.035694444444444445</v>
      </c>
      <c r="AL6" s="201">
        <v>0.011643518518518518</v>
      </c>
      <c r="AM6" s="199"/>
      <c r="AN6" s="170"/>
      <c r="AO6" s="170"/>
      <c r="AP6" s="170"/>
    </row>
    <row r="7" spans="1:42" ht="15.75">
      <c r="A7" s="72"/>
      <c r="B7" s="243"/>
      <c r="C7" s="202"/>
      <c r="D7" s="208">
        <v>90</v>
      </c>
      <c r="E7" s="208">
        <v>70</v>
      </c>
      <c r="F7" s="208">
        <v>70</v>
      </c>
      <c r="G7" s="208">
        <v>50</v>
      </c>
      <c r="H7" s="208">
        <v>60</v>
      </c>
      <c r="I7" s="208">
        <v>20</v>
      </c>
      <c r="J7" s="208">
        <v>40</v>
      </c>
      <c r="K7" s="208">
        <v>90</v>
      </c>
      <c r="L7" s="208">
        <v>60</v>
      </c>
      <c r="M7" s="208">
        <v>90</v>
      </c>
      <c r="N7" s="208">
        <v>30</v>
      </c>
      <c r="O7" s="208">
        <v>50</v>
      </c>
      <c r="P7" s="208">
        <v>80</v>
      </c>
      <c r="Q7" s="208">
        <v>90</v>
      </c>
      <c r="R7" s="208">
        <v>50</v>
      </c>
      <c r="S7" s="208">
        <v>80</v>
      </c>
      <c r="T7" s="208">
        <v>60</v>
      </c>
      <c r="U7" s="203">
        <v>90</v>
      </c>
      <c r="V7" s="203">
        <v>30</v>
      </c>
      <c r="W7" s="203">
        <v>80</v>
      </c>
      <c r="X7" s="203">
        <v>90</v>
      </c>
      <c r="Y7" s="203">
        <v>40</v>
      </c>
      <c r="Z7" s="203">
        <v>40</v>
      </c>
      <c r="AA7" s="203">
        <v>60</v>
      </c>
      <c r="AB7" s="203">
        <v>90</v>
      </c>
      <c r="AC7" s="203">
        <v>80</v>
      </c>
      <c r="AD7" s="203">
        <v>50</v>
      </c>
      <c r="AE7" s="203">
        <v>70</v>
      </c>
      <c r="AF7" s="203">
        <v>60</v>
      </c>
      <c r="AG7" s="203">
        <v>70</v>
      </c>
      <c r="AH7" s="203">
        <v>80</v>
      </c>
      <c r="AI7" s="203">
        <v>70</v>
      </c>
      <c r="AJ7" s="203">
        <v>20</v>
      </c>
      <c r="AK7" s="203">
        <v>70</v>
      </c>
      <c r="AL7" s="202"/>
      <c r="AM7" s="199"/>
      <c r="AN7" s="170"/>
      <c r="AO7" s="170"/>
      <c r="AP7" s="170"/>
    </row>
    <row r="9" spans="1:11" ht="15.75">
      <c r="A9" s="171">
        <v>1</v>
      </c>
      <c r="B9" s="172" t="s">
        <v>22</v>
      </c>
      <c r="C9" s="173">
        <v>42238.52040509259</v>
      </c>
      <c r="D9" s="174">
        <v>0.020405092592592593</v>
      </c>
      <c r="E9" s="175" t="s">
        <v>60</v>
      </c>
      <c r="F9" s="171">
        <v>2.75</v>
      </c>
      <c r="G9" s="170" t="s">
        <v>106</v>
      </c>
      <c r="H9" s="174">
        <v>0.007407407407407407</v>
      </c>
      <c r="I9" s="174">
        <v>0.0002199074074074074</v>
      </c>
      <c r="J9" s="171" t="s">
        <v>61</v>
      </c>
      <c r="K9"/>
    </row>
    <row r="10" spans="1:11" ht="15.75">
      <c r="A10" s="171">
        <v>2</v>
      </c>
      <c r="B10" s="172" t="s">
        <v>23</v>
      </c>
      <c r="C10" s="173">
        <v>42238.53233796296</v>
      </c>
      <c r="D10" s="174">
        <v>0.011932870370370371</v>
      </c>
      <c r="E10" s="175" t="s">
        <v>62</v>
      </c>
      <c r="F10" s="171">
        <v>2.14</v>
      </c>
      <c r="G10" s="170" t="s">
        <v>107</v>
      </c>
      <c r="H10" s="174">
        <v>0.005555555555555556</v>
      </c>
      <c r="I10" s="174">
        <v>0.00016203703703703703</v>
      </c>
      <c r="J10" s="171" t="s">
        <v>63</v>
      </c>
      <c r="K10"/>
    </row>
    <row r="11" spans="1:11" ht="15.75">
      <c r="A11" s="171">
        <v>3</v>
      </c>
      <c r="B11" s="172" t="s">
        <v>24</v>
      </c>
      <c r="C11" s="173">
        <v>42238.560902777775</v>
      </c>
      <c r="D11" s="174">
        <v>0.028564814814814817</v>
      </c>
      <c r="E11" s="175" t="s">
        <v>64</v>
      </c>
      <c r="F11" s="171">
        <v>3.61</v>
      </c>
      <c r="G11" s="170" t="s">
        <v>108</v>
      </c>
      <c r="H11" s="174">
        <v>0.007905092592592592</v>
      </c>
      <c r="I11" s="174">
        <v>0.0004050925925925926</v>
      </c>
      <c r="J11" s="171" t="s">
        <v>65</v>
      </c>
      <c r="K11"/>
    </row>
    <row r="12" spans="1:11" ht="15.75">
      <c r="A12" s="171">
        <v>4</v>
      </c>
      <c r="B12" s="172" t="s">
        <v>25</v>
      </c>
      <c r="C12" s="173">
        <v>42238.58168981481</v>
      </c>
      <c r="D12" s="174">
        <v>0.020787037037037038</v>
      </c>
      <c r="E12" s="175" t="s">
        <v>66</v>
      </c>
      <c r="F12" s="171">
        <v>2.98</v>
      </c>
      <c r="G12" s="170" t="s">
        <v>109</v>
      </c>
      <c r="H12" s="174">
        <v>0.0069560185185185185</v>
      </c>
      <c r="I12" s="174">
        <v>0.0004050925925925926</v>
      </c>
      <c r="J12" s="171" t="s">
        <v>61</v>
      </c>
      <c r="K12"/>
    </row>
    <row r="13" spans="1:11" ht="15.75">
      <c r="A13" s="171">
        <v>5</v>
      </c>
      <c r="B13" s="172" t="s">
        <v>26</v>
      </c>
      <c r="C13" s="173">
        <v>42238.6125</v>
      </c>
      <c r="D13" s="174">
        <v>0.030810185185185187</v>
      </c>
      <c r="E13" s="175" t="s">
        <v>67</v>
      </c>
      <c r="F13" s="171">
        <v>3.05</v>
      </c>
      <c r="G13" s="170" t="s">
        <v>110</v>
      </c>
      <c r="H13" s="174">
        <v>0.010104166666666668</v>
      </c>
      <c r="I13" s="174">
        <v>0.0005092592592592592</v>
      </c>
      <c r="J13" s="171" t="s">
        <v>61</v>
      </c>
      <c r="K13"/>
    </row>
    <row r="14" spans="1:11" ht="15.75">
      <c r="A14" s="171">
        <v>6</v>
      </c>
      <c r="B14" s="172" t="s">
        <v>27</v>
      </c>
      <c r="C14" s="173">
        <v>42238.62634259259</v>
      </c>
      <c r="D14" s="174">
        <v>0.013842592592592594</v>
      </c>
      <c r="E14" s="175" t="s">
        <v>68</v>
      </c>
      <c r="F14" s="171">
        <v>1.74</v>
      </c>
      <c r="G14" s="170" t="s">
        <v>111</v>
      </c>
      <c r="H14" s="174">
        <v>0.007962962962962963</v>
      </c>
      <c r="I14" s="174">
        <v>0.0006828703703703703</v>
      </c>
      <c r="J14" s="171" t="s">
        <v>69</v>
      </c>
      <c r="K14"/>
    </row>
    <row r="15" spans="1:11" ht="15.75">
      <c r="A15" s="171">
        <v>7</v>
      </c>
      <c r="B15" s="172" t="s">
        <v>28</v>
      </c>
      <c r="C15" s="173">
        <v>42238.64810185185</v>
      </c>
      <c r="D15" s="174">
        <v>0.02175925925925926</v>
      </c>
      <c r="E15" s="175" t="s">
        <v>70</v>
      </c>
      <c r="F15" s="171">
        <v>2.69</v>
      </c>
      <c r="G15" s="170" t="s">
        <v>112</v>
      </c>
      <c r="H15" s="174">
        <v>0.008090277777777778</v>
      </c>
      <c r="I15" s="174">
        <v>0.0005439814814814814</v>
      </c>
      <c r="J15" s="171" t="s">
        <v>69</v>
      </c>
      <c r="K15"/>
    </row>
    <row r="16" spans="1:11" ht="15.75">
      <c r="A16" s="171">
        <v>8</v>
      </c>
      <c r="B16" s="172" t="s">
        <v>29</v>
      </c>
      <c r="C16" s="173">
        <v>42238.673854166664</v>
      </c>
      <c r="D16" s="174">
        <v>0.025752314814814815</v>
      </c>
      <c r="E16" s="175" t="s">
        <v>71</v>
      </c>
      <c r="F16" s="171">
        <v>2.33</v>
      </c>
      <c r="G16" s="170" t="s">
        <v>113</v>
      </c>
      <c r="H16" s="174">
        <v>0.01105324074074074</v>
      </c>
      <c r="I16" s="174">
        <v>0.0002777777777777778</v>
      </c>
      <c r="J16" s="171" t="s">
        <v>61</v>
      </c>
      <c r="K16"/>
    </row>
    <row r="17" spans="1:11" ht="15.75">
      <c r="A17" s="171">
        <v>9</v>
      </c>
      <c r="B17" s="172" t="s">
        <v>30</v>
      </c>
      <c r="C17" s="173">
        <v>42238.70837962963</v>
      </c>
      <c r="D17" s="174">
        <v>0.034525462962962966</v>
      </c>
      <c r="E17" s="175" t="s">
        <v>72</v>
      </c>
      <c r="F17" s="171">
        <v>1.92</v>
      </c>
      <c r="G17" s="170" t="s">
        <v>114</v>
      </c>
      <c r="H17" s="174">
        <v>0.017974537037037035</v>
      </c>
      <c r="I17" s="174">
        <v>0.0005671296296296296</v>
      </c>
      <c r="J17" s="171" t="s">
        <v>73</v>
      </c>
      <c r="K17"/>
    </row>
    <row r="18" spans="1:11" ht="15.75">
      <c r="A18" s="171">
        <v>10</v>
      </c>
      <c r="B18" s="172" t="s">
        <v>31</v>
      </c>
      <c r="C18" s="173">
        <v>42238.741006944445</v>
      </c>
      <c r="D18" s="174">
        <v>0.03262731481481482</v>
      </c>
      <c r="E18" s="175" t="s">
        <v>74</v>
      </c>
      <c r="F18" s="171">
        <v>3.56</v>
      </c>
      <c r="G18" s="170" t="s">
        <v>115</v>
      </c>
      <c r="H18" s="174">
        <v>0.009155092592592593</v>
      </c>
      <c r="I18" s="174">
        <v>0.00035879629629629635</v>
      </c>
      <c r="J18" s="171" t="s">
        <v>73</v>
      </c>
      <c r="K18"/>
    </row>
    <row r="19" spans="1:11" ht="15.75">
      <c r="A19" s="171">
        <v>11</v>
      </c>
      <c r="B19" s="172" t="s">
        <v>32</v>
      </c>
      <c r="C19" s="173">
        <v>42238.76064814815</v>
      </c>
      <c r="D19" s="174">
        <v>0.019641203703703706</v>
      </c>
      <c r="E19" s="175" t="s">
        <v>75</v>
      </c>
      <c r="F19" s="171">
        <v>1.86</v>
      </c>
      <c r="G19" s="170" t="s">
        <v>116</v>
      </c>
      <c r="H19" s="174">
        <v>0.010532407407407407</v>
      </c>
      <c r="I19" s="174">
        <v>0.0006481481481481481</v>
      </c>
      <c r="J19" s="171" t="s">
        <v>65</v>
      </c>
      <c r="K19"/>
    </row>
    <row r="20" spans="1:11" ht="15.75">
      <c r="A20" s="171">
        <v>12</v>
      </c>
      <c r="B20" s="172" t="s">
        <v>33</v>
      </c>
      <c r="C20" s="173">
        <v>42238.78538194444</v>
      </c>
      <c r="D20" s="174">
        <v>0.024733796296296295</v>
      </c>
      <c r="E20" s="175" t="s">
        <v>76</v>
      </c>
      <c r="F20" s="171">
        <v>2.51</v>
      </c>
      <c r="G20" s="170" t="s">
        <v>117</v>
      </c>
      <c r="H20" s="174">
        <v>0.00986111111111111</v>
      </c>
      <c r="I20" s="174">
        <v>0.00048611111111111104</v>
      </c>
      <c r="J20" s="171" t="s">
        <v>77</v>
      </c>
      <c r="K20"/>
    </row>
    <row r="21" spans="1:11" ht="15.75">
      <c r="A21" s="171">
        <v>13</v>
      </c>
      <c r="B21" s="172" t="s">
        <v>34</v>
      </c>
      <c r="C21" s="173">
        <v>42238.80813657407</v>
      </c>
      <c r="D21" s="174">
        <v>0.022754629629629628</v>
      </c>
      <c r="E21" s="175" t="s">
        <v>78</v>
      </c>
      <c r="F21" s="171">
        <v>2.48</v>
      </c>
      <c r="G21" s="170" t="s">
        <v>118</v>
      </c>
      <c r="H21" s="174">
        <v>0.009189814814814814</v>
      </c>
      <c r="I21" s="174">
        <v>0.0002777777777777778</v>
      </c>
      <c r="J21" s="171" t="s">
        <v>61</v>
      </c>
      <c r="K21"/>
    </row>
    <row r="22" spans="1:11" ht="15.75">
      <c r="A22" s="171">
        <v>14</v>
      </c>
      <c r="B22" s="172" t="s">
        <v>35</v>
      </c>
      <c r="C22" s="173">
        <v>42238.83326388889</v>
      </c>
      <c r="D22" s="174">
        <v>0.02512731481481481</v>
      </c>
      <c r="E22" s="175" t="s">
        <v>79</v>
      </c>
      <c r="F22" s="171">
        <v>1.92</v>
      </c>
      <c r="G22" s="170" t="s">
        <v>119</v>
      </c>
      <c r="H22" s="174">
        <v>0.013078703703703703</v>
      </c>
      <c r="I22" s="174">
        <v>0.0002777777777777778</v>
      </c>
      <c r="J22" s="171" t="s">
        <v>73</v>
      </c>
      <c r="K22"/>
    </row>
    <row r="23" spans="1:11" ht="15.75">
      <c r="A23" s="171">
        <v>15</v>
      </c>
      <c r="B23" s="172" t="s">
        <v>36</v>
      </c>
      <c r="C23" s="173">
        <v>42238.87949074074</v>
      </c>
      <c r="D23" s="174">
        <v>0.04622685185185185</v>
      </c>
      <c r="E23" s="175" t="s">
        <v>80</v>
      </c>
      <c r="F23" s="171">
        <v>3.67</v>
      </c>
      <c r="G23" s="170" t="s">
        <v>120</v>
      </c>
      <c r="H23" s="174">
        <v>0.01258101851851852</v>
      </c>
      <c r="I23" s="174">
        <v>0.0009143518518518518</v>
      </c>
      <c r="J23" s="171" t="s">
        <v>73</v>
      </c>
      <c r="K23"/>
    </row>
    <row r="24" spans="1:11" ht="15.75">
      <c r="A24" s="171">
        <v>16</v>
      </c>
      <c r="B24" s="172" t="s">
        <v>37</v>
      </c>
      <c r="C24" s="176">
        <v>42238.9143287037</v>
      </c>
      <c r="D24" s="174">
        <v>0.03483796296296296</v>
      </c>
      <c r="E24" s="175" t="s">
        <v>81</v>
      </c>
      <c r="F24" s="171">
        <v>2.86</v>
      </c>
      <c r="G24" s="170" t="s">
        <v>121</v>
      </c>
      <c r="H24" s="174">
        <v>0.012175925925925929</v>
      </c>
      <c r="I24" s="174">
        <v>0.00042824074074074075</v>
      </c>
      <c r="J24" s="171" t="s">
        <v>69</v>
      </c>
      <c r="K24"/>
    </row>
    <row r="25" spans="1:11" ht="15.75">
      <c r="A25" s="171">
        <v>17</v>
      </c>
      <c r="B25" s="172" t="s">
        <v>38</v>
      </c>
      <c r="C25" s="176">
        <v>42238.985081018516</v>
      </c>
      <c r="D25" s="174">
        <v>0.07075231481481481</v>
      </c>
      <c r="E25" s="175" t="s">
        <v>82</v>
      </c>
      <c r="F25" s="171">
        <v>3.65</v>
      </c>
      <c r="G25" s="170" t="s">
        <v>122</v>
      </c>
      <c r="H25" s="174">
        <v>0.019363425925925926</v>
      </c>
      <c r="I25" s="174">
        <v>0.0011689814814814816</v>
      </c>
      <c r="J25" s="171" t="s">
        <v>83</v>
      </c>
      <c r="K25"/>
    </row>
    <row r="26" spans="1:11" ht="15.75">
      <c r="A26" s="171">
        <v>18</v>
      </c>
      <c r="B26" s="172" t="s">
        <v>39</v>
      </c>
      <c r="C26" s="176">
        <v>42239.027592592596</v>
      </c>
      <c r="D26" s="174">
        <v>0.04251157407407408</v>
      </c>
      <c r="E26" s="175" t="s">
        <v>84</v>
      </c>
      <c r="F26" s="171">
        <v>2.87</v>
      </c>
      <c r="G26" s="170" t="s">
        <v>123</v>
      </c>
      <c r="H26" s="174">
        <v>0.014814814814814814</v>
      </c>
      <c r="I26" s="174">
        <v>0.0004629629629629629</v>
      </c>
      <c r="J26" s="171" t="s">
        <v>61</v>
      </c>
      <c r="K26"/>
    </row>
    <row r="27" spans="1:11" ht="15.75">
      <c r="A27" s="171">
        <v>19</v>
      </c>
      <c r="B27" s="172" t="s">
        <v>40</v>
      </c>
      <c r="C27" s="176">
        <v>42239.06811342593</v>
      </c>
      <c r="D27" s="174">
        <v>0.04052083333333333</v>
      </c>
      <c r="E27" s="175" t="s">
        <v>85</v>
      </c>
      <c r="F27" s="171">
        <v>2.38</v>
      </c>
      <c r="G27" s="170" t="s">
        <v>124</v>
      </c>
      <c r="H27" s="174">
        <v>0.01702546296296296</v>
      </c>
      <c r="I27" s="174">
        <v>0.0013425925925925925</v>
      </c>
      <c r="J27" s="171" t="s">
        <v>86</v>
      </c>
      <c r="K27"/>
    </row>
    <row r="28" spans="1:11" ht="15.75">
      <c r="A28" s="171">
        <v>20</v>
      </c>
      <c r="B28" s="172" t="s">
        <v>41</v>
      </c>
      <c r="C28" s="176">
        <v>42239.10155092592</v>
      </c>
      <c r="D28" s="174">
        <v>0.0334375</v>
      </c>
      <c r="E28" s="175" t="s">
        <v>87</v>
      </c>
      <c r="F28" s="171">
        <v>3.72</v>
      </c>
      <c r="G28" s="170" t="s">
        <v>125</v>
      </c>
      <c r="H28" s="174">
        <v>0.008969907407407407</v>
      </c>
      <c r="I28" s="174">
        <v>0.0004166666666666667</v>
      </c>
      <c r="J28" s="171" t="s">
        <v>61</v>
      </c>
      <c r="K28"/>
    </row>
    <row r="29" spans="1:11" ht="15.75">
      <c r="A29" s="171">
        <v>21</v>
      </c>
      <c r="B29" s="172" t="s">
        <v>42</v>
      </c>
      <c r="C29" s="176">
        <v>42239.12306712963</v>
      </c>
      <c r="D29" s="174">
        <v>0.021516203703703704</v>
      </c>
      <c r="E29" s="175" t="s">
        <v>88</v>
      </c>
      <c r="F29" s="171">
        <v>2.33</v>
      </c>
      <c r="G29" s="170" t="s">
        <v>126</v>
      </c>
      <c r="H29" s="174">
        <v>0.009236111111111112</v>
      </c>
      <c r="I29" s="174">
        <v>0.00023148148148148146</v>
      </c>
      <c r="J29" s="171" t="s">
        <v>65</v>
      </c>
      <c r="K29"/>
    </row>
    <row r="30" spans="1:11" ht="15.75">
      <c r="A30" s="171">
        <v>22</v>
      </c>
      <c r="B30" s="172" t="s">
        <v>43</v>
      </c>
      <c r="C30" s="176">
        <v>42239.17275462963</v>
      </c>
      <c r="D30" s="174">
        <v>0.049687499999999996</v>
      </c>
      <c r="E30" s="175" t="s">
        <v>89</v>
      </c>
      <c r="F30" s="171">
        <v>3.02</v>
      </c>
      <c r="G30" s="170" t="s">
        <v>127</v>
      </c>
      <c r="H30" s="174">
        <v>0.01642361111111111</v>
      </c>
      <c r="I30" s="174">
        <v>0.0012384259259259258</v>
      </c>
      <c r="J30" s="171" t="s">
        <v>86</v>
      </c>
      <c r="K30"/>
    </row>
    <row r="31" spans="1:11" ht="15.75">
      <c r="A31" s="171">
        <v>23</v>
      </c>
      <c r="B31" s="172" t="s">
        <v>44</v>
      </c>
      <c r="C31" s="176">
        <v>42239.186631944445</v>
      </c>
      <c r="D31" s="174">
        <v>0.013877314814814815</v>
      </c>
      <c r="E31" s="175" t="s">
        <v>90</v>
      </c>
      <c r="F31" s="171">
        <v>1.43</v>
      </c>
      <c r="G31" s="170" t="s">
        <v>128</v>
      </c>
      <c r="H31" s="174">
        <v>0.009710648148148147</v>
      </c>
      <c r="I31" s="174">
        <v>0.0003356481481481481</v>
      </c>
      <c r="J31" s="171" t="s">
        <v>73</v>
      </c>
      <c r="K31"/>
    </row>
    <row r="32" spans="1:11" ht="15.75">
      <c r="A32" s="171">
        <v>24</v>
      </c>
      <c r="B32" s="172" t="s">
        <v>45</v>
      </c>
      <c r="C32" s="176">
        <v>42239.201469907406</v>
      </c>
      <c r="D32" s="174">
        <v>0.014837962962962963</v>
      </c>
      <c r="E32" s="175" t="s">
        <v>91</v>
      </c>
      <c r="F32" s="171">
        <v>1.53</v>
      </c>
      <c r="G32" s="170" t="s">
        <v>129</v>
      </c>
      <c r="H32" s="174">
        <v>0.009710648148148147</v>
      </c>
      <c r="I32" s="174">
        <v>0.00024305555555555552</v>
      </c>
      <c r="J32" s="171" t="s">
        <v>92</v>
      </c>
      <c r="K32"/>
    </row>
    <row r="33" spans="1:11" ht="15.75">
      <c r="A33" s="171">
        <v>25</v>
      </c>
      <c r="B33" s="172" t="s">
        <v>46</v>
      </c>
      <c r="C33" s="173">
        <v>42239.234189814815</v>
      </c>
      <c r="D33" s="174">
        <v>0.032719907407407406</v>
      </c>
      <c r="E33" s="175" t="s">
        <v>93</v>
      </c>
      <c r="F33" s="171">
        <v>3.49</v>
      </c>
      <c r="G33" s="170" t="s">
        <v>130</v>
      </c>
      <c r="H33" s="174">
        <v>0.009363425925925926</v>
      </c>
      <c r="I33" s="174">
        <v>0.00035879629629629635</v>
      </c>
      <c r="J33" s="171" t="s">
        <v>86</v>
      </c>
      <c r="K33"/>
    </row>
    <row r="34" spans="1:11" ht="15.75">
      <c r="A34" s="171">
        <v>26</v>
      </c>
      <c r="B34" s="172" t="s">
        <v>47</v>
      </c>
      <c r="C34" s="173">
        <v>42239.25696759259</v>
      </c>
      <c r="D34" s="174">
        <v>0.022777777777777775</v>
      </c>
      <c r="E34" s="175" t="s">
        <v>94</v>
      </c>
      <c r="F34" s="171">
        <v>2.58</v>
      </c>
      <c r="G34" s="170" t="s">
        <v>131</v>
      </c>
      <c r="H34" s="174">
        <v>0.008819444444444444</v>
      </c>
      <c r="I34" s="174">
        <v>0.0002777777777777778</v>
      </c>
      <c r="J34" s="171" t="s">
        <v>69</v>
      </c>
      <c r="K34"/>
    </row>
    <row r="35" spans="1:11" ht="15.75">
      <c r="A35" s="171">
        <v>27</v>
      </c>
      <c r="B35" s="172" t="s">
        <v>48</v>
      </c>
      <c r="C35" s="173">
        <v>42239.277650462966</v>
      </c>
      <c r="D35" s="174">
        <v>0.020682870370370372</v>
      </c>
      <c r="E35" s="175" t="s">
        <v>95</v>
      </c>
      <c r="F35" s="171">
        <v>1.74</v>
      </c>
      <c r="G35" s="170" t="s">
        <v>132</v>
      </c>
      <c r="H35" s="174">
        <v>0.011909722222222223</v>
      </c>
      <c r="I35" s="174">
        <v>0.0004050925925925926</v>
      </c>
      <c r="J35" s="171" t="s">
        <v>73</v>
      </c>
      <c r="K35"/>
    </row>
    <row r="36" spans="1:11" ht="15.75">
      <c r="A36" s="171">
        <v>28</v>
      </c>
      <c r="B36" s="172" t="s">
        <v>49</v>
      </c>
      <c r="C36" s="173">
        <v>42239.31416666666</v>
      </c>
      <c r="D36" s="174">
        <v>0.036516203703703703</v>
      </c>
      <c r="E36" s="175" t="s">
        <v>96</v>
      </c>
      <c r="F36" s="171">
        <v>3.24</v>
      </c>
      <c r="G36" s="170" t="s">
        <v>133</v>
      </c>
      <c r="H36" s="174">
        <v>0.011261574074074071</v>
      </c>
      <c r="I36" s="174">
        <v>0.0005208333333333333</v>
      </c>
      <c r="J36" s="171" t="s">
        <v>86</v>
      </c>
      <c r="K36"/>
    </row>
    <row r="37" spans="1:11" ht="15.75">
      <c r="A37" s="171">
        <v>29</v>
      </c>
      <c r="B37" s="172" t="s">
        <v>50</v>
      </c>
      <c r="C37" s="173">
        <v>42239.341261574074</v>
      </c>
      <c r="D37" s="174">
        <v>0.027094907407407404</v>
      </c>
      <c r="E37" s="175" t="s">
        <v>97</v>
      </c>
      <c r="F37" s="171">
        <v>2.63</v>
      </c>
      <c r="G37" s="170" t="s">
        <v>134</v>
      </c>
      <c r="H37" s="174">
        <v>0.010289351851851852</v>
      </c>
      <c r="I37" s="174">
        <v>0.0004513888888888889</v>
      </c>
      <c r="J37" s="171" t="s">
        <v>69</v>
      </c>
      <c r="K37"/>
    </row>
    <row r="38" spans="1:11" ht="15.75">
      <c r="A38" s="171">
        <v>30</v>
      </c>
      <c r="B38" s="172" t="s">
        <v>51</v>
      </c>
      <c r="C38" s="173">
        <v>42239.366111111114</v>
      </c>
      <c r="D38" s="174">
        <v>0.024849537037037035</v>
      </c>
      <c r="E38" s="175" t="s">
        <v>98</v>
      </c>
      <c r="F38" s="171">
        <v>1.97</v>
      </c>
      <c r="G38" s="170" t="s">
        <v>135</v>
      </c>
      <c r="H38" s="174">
        <v>0.012615740740740742</v>
      </c>
      <c r="I38" s="174">
        <v>0.00034722222222222224</v>
      </c>
      <c r="J38" s="171" t="s">
        <v>69</v>
      </c>
      <c r="K38"/>
    </row>
    <row r="39" spans="1:11" ht="15.75">
      <c r="A39" s="171">
        <v>31</v>
      </c>
      <c r="B39" s="172" t="s">
        <v>52</v>
      </c>
      <c r="C39" s="173">
        <v>42239.398310185185</v>
      </c>
      <c r="D39" s="174">
        <v>0.032199074074074074</v>
      </c>
      <c r="E39" s="175" t="s">
        <v>99</v>
      </c>
      <c r="F39" s="171">
        <v>3.59</v>
      </c>
      <c r="G39" s="170" t="s">
        <v>136</v>
      </c>
      <c r="H39" s="174">
        <v>0.008958333333333334</v>
      </c>
      <c r="I39" s="174">
        <v>0.0003935185185185185</v>
      </c>
      <c r="J39" s="171" t="s">
        <v>100</v>
      </c>
      <c r="K39"/>
    </row>
    <row r="40" spans="1:11" ht="15.75">
      <c r="A40" s="171">
        <v>32</v>
      </c>
      <c r="B40" s="172" t="s">
        <v>53</v>
      </c>
      <c r="C40" s="173">
        <v>42239.42502314815</v>
      </c>
      <c r="D40" s="174">
        <v>0.026712962962962966</v>
      </c>
      <c r="E40" s="175" t="s">
        <v>101</v>
      </c>
      <c r="F40" s="171">
        <v>3.06</v>
      </c>
      <c r="G40" s="170" t="s">
        <v>137</v>
      </c>
      <c r="H40" s="174">
        <v>0.008738425925925926</v>
      </c>
      <c r="I40" s="174">
        <v>0.00037037037037037035</v>
      </c>
      <c r="J40" s="171" t="s">
        <v>102</v>
      </c>
      <c r="K40"/>
    </row>
    <row r="41" spans="1:11" ht="15.75">
      <c r="A41" s="171">
        <v>33</v>
      </c>
      <c r="B41" s="172" t="s">
        <v>54</v>
      </c>
      <c r="C41" s="173">
        <v>42239.43928240741</v>
      </c>
      <c r="D41" s="174">
        <v>0.014259259259259261</v>
      </c>
      <c r="E41" s="175" t="s">
        <v>103</v>
      </c>
      <c r="F41" s="171">
        <v>2.1</v>
      </c>
      <c r="G41" s="170" t="s">
        <v>138</v>
      </c>
      <c r="H41" s="174">
        <v>0.0067708333333333336</v>
      </c>
      <c r="I41" s="174">
        <v>0.0007060185185185185</v>
      </c>
      <c r="J41" s="171" t="s">
        <v>69</v>
      </c>
      <c r="K41"/>
    </row>
    <row r="42" spans="1:11" ht="15.75">
      <c r="A42" s="171">
        <v>34</v>
      </c>
      <c r="B42" s="172" t="s">
        <v>55</v>
      </c>
      <c r="C42" s="173">
        <v>42239.47497685185</v>
      </c>
      <c r="D42" s="174">
        <v>0.035694444444444445</v>
      </c>
      <c r="E42" s="175" t="s">
        <v>104</v>
      </c>
      <c r="F42" s="171">
        <v>2.52</v>
      </c>
      <c r="G42" s="170" t="s">
        <v>139</v>
      </c>
      <c r="H42" s="174">
        <v>0.014131944444444445</v>
      </c>
      <c r="I42" s="174">
        <v>0.0005092592592592592</v>
      </c>
      <c r="J42" s="171" t="s">
        <v>65</v>
      </c>
      <c r="K42"/>
    </row>
    <row r="43" spans="1:11" ht="15.75">
      <c r="A43" s="171"/>
      <c r="B43" s="172" t="s">
        <v>56</v>
      </c>
      <c r="C43" s="173">
        <v>42239.48662037037</v>
      </c>
      <c r="D43" s="174">
        <v>0.011643518518518518</v>
      </c>
      <c r="E43" s="171"/>
      <c r="F43" s="171">
        <v>1.5</v>
      </c>
      <c r="G43" s="170" t="s">
        <v>140</v>
      </c>
      <c r="H43" s="174">
        <v>0.007754629629629629</v>
      </c>
      <c r="I43" s="171"/>
      <c r="J43" s="171" t="s">
        <v>105</v>
      </c>
      <c r="K43"/>
    </row>
    <row r="44" spans="5:11" ht="15.75">
      <c r="E44"/>
      <c r="F44"/>
      <c r="G44"/>
      <c r="H44"/>
      <c r="I44"/>
      <c r="J44"/>
      <c r="K44"/>
    </row>
    <row r="45" spans="5:11" ht="15.75">
      <c r="E45"/>
      <c r="F45"/>
      <c r="G45"/>
      <c r="H45"/>
      <c r="I45"/>
      <c r="J45"/>
      <c r="K45"/>
    </row>
    <row r="46" spans="5:11" ht="15.75">
      <c r="E46"/>
      <c r="F46"/>
      <c r="G46"/>
      <c r="H46"/>
      <c r="I46"/>
      <c r="J46"/>
      <c r="K46"/>
    </row>
    <row r="47" spans="5:11" ht="15.75">
      <c r="E47"/>
      <c r="F47"/>
      <c r="G47"/>
      <c r="H47"/>
      <c r="I47"/>
      <c r="J47"/>
      <c r="K47"/>
    </row>
    <row r="48" spans="5:11" ht="15.75">
      <c r="E48"/>
      <c r="F48"/>
      <c r="G48"/>
      <c r="H48"/>
      <c r="I48"/>
      <c r="J48"/>
      <c r="K48"/>
    </row>
    <row r="49" spans="5:11" ht="15.75">
      <c r="E49"/>
      <c r="F49"/>
      <c r="G49"/>
      <c r="H49"/>
      <c r="I49"/>
      <c r="J49"/>
      <c r="K49"/>
    </row>
    <row r="50" spans="5:11" ht="15.75">
      <c r="E50"/>
      <c r="F50"/>
      <c r="G50"/>
      <c r="H50"/>
      <c r="I50"/>
      <c r="J50"/>
      <c r="K50"/>
    </row>
    <row r="51" spans="5:11" ht="15.75">
      <c r="E51"/>
      <c r="F51"/>
      <c r="G51"/>
      <c r="H51"/>
      <c r="I51"/>
      <c r="J51"/>
      <c r="K51"/>
    </row>
    <row r="52" spans="5:11" ht="15.75">
      <c r="E52"/>
      <c r="F52"/>
      <c r="G52"/>
      <c r="H52"/>
      <c r="I52"/>
      <c r="J52"/>
      <c r="K52"/>
    </row>
    <row r="53" spans="5:11" ht="15.75">
      <c r="E53"/>
      <c r="F53"/>
      <c r="G53"/>
      <c r="H53"/>
      <c r="I53"/>
      <c r="J53"/>
      <c r="K53"/>
    </row>
    <row r="54" spans="5:11" ht="15.75">
      <c r="E54"/>
      <c r="F54"/>
      <c r="G54"/>
      <c r="H54"/>
      <c r="I54"/>
      <c r="J54"/>
      <c r="K54"/>
    </row>
    <row r="55" spans="5:11" ht="15.75">
      <c r="E55"/>
      <c r="F55"/>
      <c r="G55"/>
      <c r="H55"/>
      <c r="I55"/>
      <c r="J55"/>
      <c r="K55"/>
    </row>
    <row r="56" spans="5:11" ht="15.75">
      <c r="E56"/>
      <c r="F56"/>
      <c r="G56"/>
      <c r="H56"/>
      <c r="I56"/>
      <c r="J56"/>
      <c r="K56"/>
    </row>
    <row r="57" spans="5:11" ht="15.75">
      <c r="E57"/>
      <c r="F57"/>
      <c r="G57"/>
      <c r="H57"/>
      <c r="I57"/>
      <c r="J57"/>
      <c r="K57"/>
    </row>
    <row r="58" spans="5:11" ht="15.75">
      <c r="E58"/>
      <c r="F58"/>
      <c r="G58"/>
      <c r="H58"/>
      <c r="I58"/>
      <c r="J58"/>
      <c r="K58"/>
    </row>
    <row r="59" spans="5:11" ht="15.75">
      <c r="E59"/>
      <c r="F59"/>
      <c r="G59"/>
      <c r="H59"/>
      <c r="I59"/>
      <c r="J59"/>
      <c r="K59"/>
    </row>
    <row r="60" spans="5:11" ht="15.75">
      <c r="E60"/>
      <c r="F60"/>
      <c r="G60"/>
      <c r="H60"/>
      <c r="I60"/>
      <c r="J60"/>
      <c r="K60"/>
    </row>
    <row r="61" spans="5:11" ht="15.75">
      <c r="E61"/>
      <c r="F61"/>
      <c r="G61"/>
      <c r="H61"/>
      <c r="I61"/>
      <c r="J61"/>
      <c r="K61"/>
    </row>
    <row r="62" spans="5:11" ht="15.75">
      <c r="E62"/>
      <c r="F62"/>
      <c r="G62"/>
      <c r="H62"/>
      <c r="I62"/>
      <c r="J62"/>
      <c r="K62"/>
    </row>
    <row r="63" spans="5:11" ht="15.75">
      <c r="E63"/>
      <c r="F63"/>
      <c r="G63"/>
      <c r="H63"/>
      <c r="I63"/>
      <c r="J63"/>
      <c r="K63"/>
    </row>
    <row r="64" spans="5:11" ht="15.75">
      <c r="E64"/>
      <c r="F64"/>
      <c r="G64"/>
      <c r="H64"/>
      <c r="I64"/>
      <c r="J64"/>
      <c r="K64"/>
    </row>
    <row r="65" spans="5:11" ht="15.75">
      <c r="E65"/>
      <c r="F65"/>
      <c r="G65"/>
      <c r="H65"/>
      <c r="I65"/>
      <c r="J65"/>
      <c r="K65"/>
    </row>
    <row r="66" spans="5:11" ht="15.75">
      <c r="E66"/>
      <c r="F66"/>
      <c r="G66"/>
      <c r="H66"/>
      <c r="I66"/>
      <c r="J66"/>
      <c r="K66"/>
    </row>
    <row r="67" spans="5:11" ht="15.75">
      <c r="E67"/>
      <c r="F67"/>
      <c r="G67"/>
      <c r="H67"/>
      <c r="I67"/>
      <c r="J67"/>
      <c r="K67"/>
    </row>
    <row r="68" spans="5:11" ht="15.75">
      <c r="E68"/>
      <c r="F68"/>
      <c r="G68"/>
      <c r="H68"/>
      <c r="I68"/>
      <c r="J68"/>
      <c r="K68"/>
    </row>
    <row r="69" spans="5:11" ht="15.75">
      <c r="E69"/>
      <c r="F69"/>
      <c r="G69"/>
      <c r="H69"/>
      <c r="I69"/>
      <c r="J69"/>
      <c r="K69"/>
    </row>
    <row r="70" spans="5:11" ht="15.75">
      <c r="E70"/>
      <c r="F70"/>
      <c r="G70"/>
      <c r="H70"/>
      <c r="I70"/>
      <c r="J70"/>
      <c r="K70"/>
    </row>
    <row r="71" spans="5:11" ht="15.75">
      <c r="E71"/>
      <c r="F71"/>
      <c r="G71"/>
      <c r="H71"/>
      <c r="I71"/>
      <c r="J71"/>
      <c r="K71"/>
    </row>
    <row r="72" spans="5:11" ht="15.75">
      <c r="E72"/>
      <c r="F72"/>
      <c r="G72"/>
      <c r="H72"/>
      <c r="I72"/>
      <c r="J72"/>
      <c r="K72"/>
    </row>
    <row r="73" spans="5:11" ht="15.75">
      <c r="E73"/>
      <c r="F73"/>
      <c r="G73"/>
      <c r="H73"/>
      <c r="I73"/>
      <c r="J73"/>
      <c r="K73"/>
    </row>
    <row r="74" spans="5:11" ht="15.75">
      <c r="E74"/>
      <c r="F74"/>
      <c r="G74"/>
      <c r="H74"/>
      <c r="I74"/>
      <c r="J74"/>
      <c r="K74"/>
    </row>
    <row r="75" spans="5:11" ht="15.75">
      <c r="E75"/>
      <c r="F75"/>
      <c r="G75"/>
      <c r="H75"/>
      <c r="I75"/>
      <c r="J75"/>
      <c r="K75"/>
    </row>
    <row r="76" spans="5:11" ht="15.75">
      <c r="E76"/>
      <c r="F76"/>
      <c r="G76"/>
      <c r="H76"/>
      <c r="I76"/>
      <c r="J76"/>
      <c r="K76"/>
    </row>
    <row r="77" spans="5:11" ht="15.75">
      <c r="E77"/>
      <c r="F77"/>
      <c r="G77"/>
      <c r="H77"/>
      <c r="I77"/>
      <c r="J77"/>
      <c r="K77"/>
    </row>
    <row r="78" spans="5:11" ht="15.75">
      <c r="E78"/>
      <c r="F78"/>
      <c r="G78"/>
      <c r="H78"/>
      <c r="I78"/>
      <c r="J78"/>
      <c r="K78"/>
    </row>
    <row r="79" spans="5:11" ht="15.75">
      <c r="E79"/>
      <c r="F79"/>
      <c r="G79"/>
      <c r="H79"/>
      <c r="I79"/>
      <c r="J79"/>
      <c r="K79"/>
    </row>
    <row r="80" spans="5:11" ht="15.75">
      <c r="E80"/>
      <c r="F80"/>
      <c r="G80"/>
      <c r="H80"/>
      <c r="I80"/>
      <c r="J80"/>
      <c r="K80"/>
    </row>
    <row r="81" spans="5:11" ht="15.75">
      <c r="E81"/>
      <c r="F81"/>
      <c r="G81"/>
      <c r="H81"/>
      <c r="I81"/>
      <c r="J81"/>
      <c r="K81"/>
    </row>
    <row r="82" spans="5:11" ht="15.75">
      <c r="E82"/>
      <c r="F82"/>
      <c r="G82"/>
      <c r="H82"/>
      <c r="I82"/>
      <c r="J82"/>
      <c r="K82"/>
    </row>
    <row r="83" spans="5:11" ht="15.75">
      <c r="E83"/>
      <c r="F83"/>
      <c r="G83"/>
      <c r="H83"/>
      <c r="I83"/>
      <c r="J83"/>
      <c r="K83"/>
    </row>
    <row r="84" spans="5:11" ht="15.75">
      <c r="E84"/>
      <c r="F84"/>
      <c r="G84"/>
      <c r="H84"/>
      <c r="I84"/>
      <c r="J84"/>
      <c r="K84"/>
    </row>
    <row r="85" spans="5:11" ht="15.75">
      <c r="E85"/>
      <c r="F85"/>
      <c r="G85"/>
      <c r="H85"/>
      <c r="I85"/>
      <c r="J85"/>
      <c r="K85"/>
    </row>
    <row r="86" spans="5:11" ht="15.75">
      <c r="E86"/>
      <c r="F86"/>
      <c r="G86"/>
      <c r="H86"/>
      <c r="I86"/>
      <c r="J86"/>
      <c r="K86"/>
    </row>
    <row r="87" spans="5:11" ht="15.75">
      <c r="E87"/>
      <c r="F87"/>
      <c r="G87"/>
      <c r="H87"/>
      <c r="I87"/>
      <c r="J87"/>
      <c r="K87"/>
    </row>
    <row r="88" spans="5:11" ht="15.75">
      <c r="E88"/>
      <c r="F88"/>
      <c r="G88"/>
      <c r="H88"/>
      <c r="I88"/>
      <c r="J88"/>
      <c r="K88"/>
    </row>
    <row r="89" spans="5:11" ht="15.75">
      <c r="E89"/>
      <c r="F89"/>
      <c r="G89"/>
      <c r="H89"/>
      <c r="I89"/>
      <c r="J89"/>
      <c r="K89"/>
    </row>
    <row r="90" spans="5:11" ht="15.75">
      <c r="E90"/>
      <c r="F90"/>
      <c r="G90"/>
      <c r="H90"/>
      <c r="I90"/>
      <c r="J90"/>
      <c r="K90"/>
    </row>
    <row r="91" spans="5:11" ht="15.75">
      <c r="E91"/>
      <c r="F91"/>
      <c r="G91"/>
      <c r="H91"/>
      <c r="I91"/>
      <c r="J91"/>
      <c r="K91"/>
    </row>
    <row r="92" spans="5:11" ht="15.75">
      <c r="E92"/>
      <c r="F92"/>
      <c r="G92"/>
      <c r="H92"/>
      <c r="I92"/>
      <c r="J92"/>
      <c r="K92"/>
    </row>
    <row r="93" spans="5:11" ht="15.75">
      <c r="E93"/>
      <c r="F93"/>
      <c r="G93"/>
      <c r="H93"/>
      <c r="I93"/>
      <c r="J93"/>
      <c r="K93"/>
    </row>
    <row r="94" spans="5:11" ht="15.75">
      <c r="E94"/>
      <c r="F94"/>
      <c r="G94"/>
      <c r="H94"/>
      <c r="I94"/>
      <c r="J94"/>
      <c r="K94"/>
    </row>
    <row r="95" spans="5:11" ht="15.75">
      <c r="E95"/>
      <c r="F95"/>
      <c r="G95"/>
      <c r="H95"/>
      <c r="I95"/>
      <c r="J95"/>
      <c r="K95"/>
    </row>
    <row r="96" spans="5:11" ht="15.75">
      <c r="E96"/>
      <c r="F96"/>
      <c r="G96"/>
      <c r="H96"/>
      <c r="I96"/>
      <c r="J96"/>
      <c r="K96"/>
    </row>
    <row r="97" spans="5:11" ht="15.75">
      <c r="E97"/>
      <c r="F97"/>
      <c r="G97"/>
      <c r="H97"/>
      <c r="I97"/>
      <c r="J97"/>
      <c r="K97"/>
    </row>
    <row r="98" spans="5:11" ht="15.75">
      <c r="E98"/>
      <c r="F98"/>
      <c r="G98"/>
      <c r="H98"/>
      <c r="I98"/>
      <c r="J98"/>
      <c r="K98"/>
    </row>
    <row r="99" spans="5:11" ht="15.75">
      <c r="E99"/>
      <c r="F99"/>
      <c r="G99"/>
      <c r="H99"/>
      <c r="I99"/>
      <c r="J99"/>
      <c r="K99"/>
    </row>
    <row r="100" spans="5:11" ht="15.75">
      <c r="E100"/>
      <c r="F100"/>
      <c r="G100"/>
      <c r="H100"/>
      <c r="I100"/>
      <c r="J100"/>
      <c r="K100"/>
    </row>
    <row r="101" spans="5:11" ht="15.75">
      <c r="E101"/>
      <c r="F101"/>
      <c r="G101"/>
      <c r="H101"/>
      <c r="I101"/>
      <c r="J101"/>
      <c r="K101"/>
    </row>
    <row r="102" spans="5:11" ht="15.75">
      <c r="E102"/>
      <c r="F102"/>
      <c r="G102"/>
      <c r="H102"/>
      <c r="I102"/>
      <c r="J102"/>
      <c r="K102"/>
    </row>
    <row r="103" spans="5:11" ht="15.75">
      <c r="E103"/>
      <c r="F103"/>
      <c r="G103"/>
      <c r="H103"/>
      <c r="I103"/>
      <c r="J103"/>
      <c r="K103"/>
    </row>
    <row r="104" spans="5:11" ht="15.75">
      <c r="E104"/>
      <c r="F104"/>
      <c r="G104"/>
      <c r="H104"/>
      <c r="I104"/>
      <c r="J104"/>
      <c r="K104"/>
    </row>
    <row r="105" spans="5:11" ht="15.75">
      <c r="E105"/>
      <c r="F105"/>
      <c r="G105"/>
      <c r="H105"/>
      <c r="I105"/>
      <c r="J105"/>
      <c r="K105"/>
    </row>
    <row r="106" spans="5:11" ht="15.75">
      <c r="E106"/>
      <c r="F106"/>
      <c r="G106"/>
      <c r="H106"/>
      <c r="I106"/>
      <c r="J106"/>
      <c r="K106"/>
    </row>
    <row r="107" spans="5:11" ht="15.75">
      <c r="E107"/>
      <c r="F107"/>
      <c r="G107"/>
      <c r="H107"/>
      <c r="I107"/>
      <c r="J107"/>
      <c r="K107"/>
    </row>
    <row r="108" spans="5:11" ht="15.75">
      <c r="E108"/>
      <c r="F108"/>
      <c r="G108"/>
      <c r="H108"/>
      <c r="I108"/>
      <c r="J108"/>
      <c r="K108"/>
    </row>
    <row r="109" spans="5:11" ht="15.75">
      <c r="E109"/>
      <c r="F109"/>
      <c r="G109"/>
      <c r="H109"/>
      <c r="I109"/>
      <c r="J109"/>
      <c r="K109"/>
    </row>
    <row r="110" spans="5:11" ht="15.75">
      <c r="E110"/>
      <c r="F110"/>
      <c r="G110"/>
      <c r="H110"/>
      <c r="I110"/>
      <c r="J110"/>
      <c r="K110"/>
    </row>
    <row r="111" spans="5:11" ht="15.75">
      <c r="E111"/>
      <c r="F111"/>
      <c r="G111"/>
      <c r="H111"/>
      <c r="I111"/>
      <c r="J111"/>
      <c r="K111"/>
    </row>
    <row r="112" spans="5:11" ht="15.75">
      <c r="E112"/>
      <c r="F112"/>
      <c r="G112"/>
      <c r="H112"/>
      <c r="I112"/>
      <c r="J112"/>
      <c r="K112"/>
    </row>
    <row r="113" spans="5:11" ht="15.75">
      <c r="E113"/>
      <c r="F113"/>
      <c r="G113"/>
      <c r="H113"/>
      <c r="I113"/>
      <c r="J113"/>
      <c r="K113"/>
    </row>
    <row r="114" spans="5:11" ht="15.75">
      <c r="E114"/>
      <c r="F114"/>
      <c r="G114"/>
      <c r="H114"/>
      <c r="I114"/>
      <c r="J114"/>
      <c r="K114"/>
    </row>
    <row r="115" spans="5:11" ht="15.75">
      <c r="E115"/>
      <c r="F115"/>
      <c r="G115"/>
      <c r="H115"/>
      <c r="I115"/>
      <c r="J115"/>
      <c r="K115"/>
    </row>
    <row r="116" spans="5:11" ht="15.75">
      <c r="E116"/>
      <c r="F116"/>
      <c r="G116"/>
      <c r="H116"/>
      <c r="I116"/>
      <c r="J116"/>
      <c r="K116"/>
    </row>
    <row r="117" spans="5:11" ht="15.75">
      <c r="E117"/>
      <c r="F117"/>
      <c r="G117"/>
      <c r="H117"/>
      <c r="I117"/>
      <c r="J117"/>
      <c r="K117"/>
    </row>
    <row r="118" spans="5:11" ht="15.75">
      <c r="E118"/>
      <c r="F118"/>
      <c r="G118"/>
      <c r="H118"/>
      <c r="I118"/>
      <c r="J118"/>
      <c r="K118"/>
    </row>
    <row r="119" spans="5:11" ht="15.75">
      <c r="E119"/>
      <c r="F119"/>
      <c r="G119"/>
      <c r="H119"/>
      <c r="I119"/>
      <c r="J119"/>
      <c r="K119"/>
    </row>
    <row r="120" spans="5:11" ht="15.75">
      <c r="E120"/>
      <c r="F120"/>
      <c r="G120"/>
      <c r="H120"/>
      <c r="I120"/>
      <c r="J120"/>
      <c r="K120"/>
    </row>
    <row r="121" spans="5:11" ht="15.75">
      <c r="E121"/>
      <c r="F121"/>
      <c r="G121"/>
      <c r="H121"/>
      <c r="I121"/>
      <c r="J121"/>
      <c r="K121"/>
    </row>
    <row r="122" spans="5:11" ht="15.75">
      <c r="E122"/>
      <c r="F122"/>
      <c r="G122"/>
      <c r="H122"/>
      <c r="I122"/>
      <c r="J122"/>
      <c r="K122"/>
    </row>
    <row r="123" spans="5:11" ht="15.75">
      <c r="E123"/>
      <c r="F123"/>
      <c r="G123"/>
      <c r="H123"/>
      <c r="I123"/>
      <c r="J123"/>
      <c r="K123"/>
    </row>
    <row r="124" spans="5:11" ht="15.75">
      <c r="E124"/>
      <c r="F124"/>
      <c r="G124"/>
      <c r="H124"/>
      <c r="I124"/>
      <c r="J124"/>
      <c r="K124"/>
    </row>
    <row r="125" spans="5:11" ht="15.75">
      <c r="E125"/>
      <c r="F125"/>
      <c r="G125"/>
      <c r="H125"/>
      <c r="I125"/>
      <c r="J125"/>
      <c r="K125"/>
    </row>
    <row r="126" spans="5:11" ht="15.75">
      <c r="E126"/>
      <c r="F126"/>
      <c r="G126"/>
      <c r="H126"/>
      <c r="I126"/>
      <c r="J126"/>
      <c r="K126"/>
    </row>
    <row r="127" spans="5:11" ht="15.75">
      <c r="E127"/>
      <c r="F127"/>
      <c r="G127"/>
      <c r="H127"/>
      <c r="I127"/>
      <c r="J127"/>
      <c r="K127"/>
    </row>
    <row r="128" spans="5:11" ht="15.75">
      <c r="E128"/>
      <c r="F128"/>
      <c r="G128"/>
      <c r="H128"/>
      <c r="I128"/>
      <c r="J128"/>
      <c r="K128"/>
    </row>
    <row r="129" spans="5:11" ht="15.75">
      <c r="E129"/>
      <c r="F129"/>
      <c r="G129"/>
      <c r="H129"/>
      <c r="I129"/>
      <c r="J129"/>
      <c r="K129"/>
    </row>
    <row r="130" spans="5:11" ht="15.75">
      <c r="E130"/>
      <c r="F130"/>
      <c r="G130"/>
      <c r="H130"/>
      <c r="I130"/>
      <c r="J130"/>
      <c r="K130"/>
    </row>
    <row r="131" spans="5:11" ht="15.75">
      <c r="E131"/>
      <c r="F131"/>
      <c r="G131"/>
      <c r="H131"/>
      <c r="I131"/>
      <c r="J131"/>
      <c r="K131"/>
    </row>
    <row r="132" spans="5:11" ht="15.75">
      <c r="E132"/>
      <c r="F132"/>
      <c r="G132"/>
      <c r="H132"/>
      <c r="I132"/>
      <c r="J132"/>
      <c r="K132"/>
    </row>
    <row r="133" spans="5:11" ht="15.75">
      <c r="E133"/>
      <c r="F133"/>
      <c r="G133"/>
      <c r="H133"/>
      <c r="I133"/>
      <c r="J133"/>
      <c r="K133"/>
    </row>
    <row r="134" spans="5:11" ht="15.75">
      <c r="E134"/>
      <c r="F134"/>
      <c r="G134"/>
      <c r="H134"/>
      <c r="I134"/>
      <c r="J134"/>
      <c r="K134"/>
    </row>
    <row r="135" spans="5:11" ht="15.75">
      <c r="E135"/>
      <c r="F135"/>
      <c r="G135"/>
      <c r="H135"/>
      <c r="I135"/>
      <c r="J135"/>
      <c r="K135"/>
    </row>
    <row r="136" spans="5:11" ht="15.75">
      <c r="E136"/>
      <c r="F136"/>
      <c r="G136"/>
      <c r="H136"/>
      <c r="I136"/>
      <c r="J136"/>
      <c r="K136"/>
    </row>
    <row r="137" spans="5:11" ht="15.75">
      <c r="E137"/>
      <c r="F137"/>
      <c r="G137"/>
      <c r="H137"/>
      <c r="I137"/>
      <c r="J137"/>
      <c r="K137"/>
    </row>
  </sheetData>
  <sheetProtection/>
  <mergeCells count="1">
    <mergeCell ref="B4:B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CHEMOPETROL,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tojnar</dc:creator>
  <cp:keywords/>
  <dc:description/>
  <cp:lastModifiedBy>Jan Tojnar</cp:lastModifiedBy>
  <cp:lastPrinted>2015-08-26T13:01:02Z</cp:lastPrinted>
  <dcterms:created xsi:type="dcterms:W3CDTF">2010-06-11T12:38:30Z</dcterms:created>
  <dcterms:modified xsi:type="dcterms:W3CDTF">2015-09-09T19:59:00Z</dcterms:modified>
  <cp:category/>
  <cp:version/>
  <cp:contentType/>
  <cp:contentStatus/>
</cp:coreProperties>
</file>